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0CC7F5A8-B475-45A2-A87E-02151E51F1A6}" xr6:coauthVersionLast="45" xr6:coauthVersionMax="45" xr10:uidLastSave="{00000000-0000-0000-0000-000000000000}"/>
  <bookViews>
    <workbookView xWindow="-108" yWindow="-108" windowWidth="23256" windowHeight="12600" activeTab="2" xr2:uid="{00000000-000D-0000-FFFF-FFFF00000000}"/>
  </bookViews>
  <sheets>
    <sheet name="Bedford" sheetId="4" r:id="rId1"/>
    <sheet name="Pearston" sheetId="3" r:id="rId2"/>
    <sheet name="Somerset East" sheetId="5" r:id="rId3"/>
  </sheets>
  <definedNames>
    <definedName name="_xlnm._FilterDatabase" localSheetId="0" hidden="1">Bedford!$A$1:$AB$859</definedName>
    <definedName name="_xlnm._FilterDatabase" localSheetId="1" hidden="1">Pearston!$A$1:$WWC$920</definedName>
    <definedName name="_xlnm._FilterDatabase" localSheetId="2" hidden="1">'Somerset East'!$A$1:$AB$1289</definedName>
    <definedName name="_xlnm.Print_Area" localSheetId="0">Bedford!$A$1:$K$15</definedName>
    <definedName name="_xlnm.Print_Area" localSheetId="1">Pearston!$A$1:$K$17</definedName>
    <definedName name="_xlnm.Print_Area" localSheetId="2">'Somerset East'!$A$1:$K$13</definedName>
    <definedName name="_xlnm.Print_Titles" localSheetId="0">Bedford!$1:$3</definedName>
    <definedName name="_xlnm.Print_Titles" localSheetId="1">Pearston!$1:$3</definedName>
    <definedName name="_xlnm.Print_Titles" localSheetId="2">'Somerset East'!$1:$3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5" l="1"/>
  <c r="J7" i="5" s="1"/>
  <c r="AB7" i="5" s="1"/>
  <c r="P10" i="5" l="1"/>
  <c r="J10" i="5" s="1"/>
  <c r="AB10" i="5" s="1"/>
  <c r="J13" i="4" l="1"/>
  <c r="AB13" i="4" s="1"/>
  <c r="J11" i="4"/>
  <c r="AB11" i="4" s="1"/>
  <c r="O12" i="4"/>
  <c r="J12" i="4" s="1"/>
  <c r="AB12" i="4" s="1"/>
  <c r="O10" i="4"/>
  <c r="J10" i="4" s="1"/>
  <c r="AB10" i="4" s="1"/>
  <c r="J9" i="4"/>
  <c r="AB9" i="4" s="1"/>
  <c r="O8" i="4"/>
  <c r="J8" i="4" s="1"/>
  <c r="AB8" i="4" s="1"/>
  <c r="W5" i="4"/>
  <c r="O5" i="4"/>
  <c r="J5" i="4"/>
  <c r="AB5" i="4" s="1"/>
  <c r="J6" i="4"/>
  <c r="AB6" i="4" s="1"/>
  <c r="P9" i="5" l="1"/>
  <c r="J9" i="5" s="1"/>
  <c r="AB9" i="5" s="1"/>
  <c r="O7" i="4"/>
  <c r="J7" i="4" s="1"/>
  <c r="AB7" i="4" s="1"/>
  <c r="X17" i="3" l="1"/>
  <c r="P11" i="5" l="1"/>
  <c r="J11" i="5" s="1"/>
  <c r="AB11" i="5" s="1"/>
  <c r="P8" i="5"/>
  <c r="P6" i="5"/>
  <c r="J6" i="5" s="1"/>
  <c r="AB6" i="5" s="1"/>
  <c r="P5" i="5"/>
  <c r="J5" i="5" s="1"/>
  <c r="AB5" i="5" s="1"/>
  <c r="J8" i="5" l="1"/>
  <c r="AB8" i="5" s="1"/>
  <c r="D288" i="3"/>
  <c r="J15" i="3"/>
  <c r="J14" i="3"/>
  <c r="J13" i="3"/>
  <c r="J12" i="3"/>
  <c r="J11" i="3"/>
  <c r="J10" i="3"/>
  <c r="J9" i="3"/>
  <c r="J8" i="3"/>
  <c r="J7" i="3"/>
  <c r="U6" i="3"/>
  <c r="J6" i="3" s="1"/>
  <c r="J5" i="3"/>
  <c r="O4" i="4"/>
  <c r="J4" i="4" s="1"/>
  <c r="Y7" i="3" l="1"/>
  <c r="AA7" i="3"/>
  <c r="Y11" i="3"/>
  <c r="AA11" i="3"/>
  <c r="Y15" i="3"/>
  <c r="AA15" i="3"/>
  <c r="Y8" i="3"/>
  <c r="AA8" i="3"/>
  <c r="Y12" i="3"/>
  <c r="AA12" i="3"/>
  <c r="Y9" i="3"/>
  <c r="AA9" i="3"/>
  <c r="Y13" i="3"/>
  <c r="AA13" i="3"/>
  <c r="Y5" i="3"/>
  <c r="AA5" i="3"/>
  <c r="Y6" i="3"/>
  <c r="AA6" i="3"/>
  <c r="Y10" i="3"/>
  <c r="AA10" i="3"/>
  <c r="Y14" i="3"/>
  <c r="AA14" i="3"/>
  <c r="J15" i="4"/>
  <c r="AB4" i="4"/>
  <c r="J13" i="5"/>
  <c r="J17" i="3"/>
  <c r="Y17" i="3" s="1"/>
</calcChain>
</file>

<file path=xl/sharedStrings.xml><?xml version="1.0" encoding="utf-8"?>
<sst xmlns="http://schemas.openxmlformats.org/spreadsheetml/2006/main" count="325" uniqueCount="149">
  <si>
    <t>POR</t>
  </si>
  <si>
    <t>FARM</t>
  </si>
  <si>
    <t>CATEGORY</t>
  </si>
  <si>
    <t>ADDRESS</t>
  </si>
  <si>
    <t>OWNER</t>
  </si>
  <si>
    <t>TITLE DEED</t>
  </si>
  <si>
    <t>PRICE</t>
  </si>
  <si>
    <t>AGRIC</t>
  </si>
  <si>
    <t>GAME</t>
  </si>
  <si>
    <t xml:space="preserve"> </t>
  </si>
  <si>
    <t>TOTAL VALUATION</t>
  </si>
  <si>
    <t>PORTION</t>
  </si>
  <si>
    <t>SIZE OF</t>
  </si>
  <si>
    <t>IMPROVED</t>
  </si>
  <si>
    <t>NAME OF</t>
  </si>
  <si>
    <t>DATEOF</t>
  </si>
  <si>
    <t>SALE</t>
  </si>
  <si>
    <t>VELD</t>
  </si>
  <si>
    <t>IRR</t>
  </si>
  <si>
    <t>HOUSE</t>
  </si>
  <si>
    <t>O-B</t>
  </si>
  <si>
    <t>CARPORTS</t>
  </si>
  <si>
    <t>STORES</t>
  </si>
  <si>
    <t>OTHER</t>
  </si>
  <si>
    <t>POOL</t>
  </si>
  <si>
    <t>LEAN TO</t>
  </si>
  <si>
    <t>LODGE/CHALETS</t>
  </si>
  <si>
    <t>WIND TURBINES</t>
  </si>
  <si>
    <t>NUMBER</t>
  </si>
  <si>
    <t>VALUE</t>
  </si>
  <si>
    <t>LAND</t>
  </si>
  <si>
    <t>TOURISM</t>
  </si>
  <si>
    <t>79 LIVINGSTONE RD,QUEENSTOWN</t>
  </si>
  <si>
    <t>A T S TRUST</t>
  </si>
  <si>
    <t>T41005/2017</t>
  </si>
  <si>
    <t>ENTERT AREA</t>
  </si>
  <si>
    <t>BOX 10, BEDFORD</t>
  </si>
  <si>
    <t>20100519</t>
  </si>
  <si>
    <t>OLIVEWOODS TRUST</t>
  </si>
  <si>
    <t>T62110/2011</t>
  </si>
  <si>
    <t>CARPORT</t>
  </si>
  <si>
    <t>SHEDS</t>
  </si>
  <si>
    <t>LAB HOUSES</t>
  </si>
  <si>
    <t>SUB</t>
  </si>
  <si>
    <t>Lean-To</t>
  </si>
  <si>
    <t>CARR.</t>
  </si>
  <si>
    <t>NO.</t>
  </si>
  <si>
    <t>CAP.</t>
  </si>
  <si>
    <t>BOX 21, GOLDEN VALLEY</t>
  </si>
  <si>
    <t>SLABBERT, Z.J. DE BEER</t>
  </si>
  <si>
    <t>LODGE</t>
  </si>
  <si>
    <t>BOX 12509, CENTRAHILL</t>
  </si>
  <si>
    <t>MAI VINCENT</t>
  </si>
  <si>
    <t>T25021/2009</t>
  </si>
  <si>
    <t>20090324</t>
  </si>
  <si>
    <t>T52662/2008</t>
  </si>
  <si>
    <t>20080612</t>
  </si>
  <si>
    <t>CARRYING</t>
  </si>
  <si>
    <t>SHEDS/LEAN TO'S</t>
  </si>
  <si>
    <t>CHALETS/G-HOUSE/HOTEL</t>
  </si>
  <si>
    <t>POOLS</t>
  </si>
  <si>
    <t>CAPACITY</t>
  </si>
  <si>
    <t>AGREEMENT</t>
  </si>
  <si>
    <t>22 GOMERY PLACE SUMMERSTRAND</t>
  </si>
  <si>
    <t>SPREEUWKLOOF BOERDERY PTY LTD</t>
  </si>
  <si>
    <t>T68609/2017</t>
  </si>
  <si>
    <t>BOX 293, SOMERSET EAST</t>
  </si>
  <si>
    <t>T12614/1978</t>
  </si>
  <si>
    <t>SOUTH AFRICAN NATIONAL ROADS AGENCY LTD</t>
  </si>
  <si>
    <t>PRIVATE BAG X928, PRETORIA</t>
  </si>
  <si>
    <t>NEL BROERS TRUST</t>
  </si>
  <si>
    <t>T78883/2002</t>
  </si>
  <si>
    <t>R132500.00</t>
  </si>
  <si>
    <t>T14184/2010</t>
  </si>
  <si>
    <t>BOX 13285, HUMEWOOD</t>
  </si>
  <si>
    <t>INQO PROP PTY LTD</t>
  </si>
  <si>
    <t>BOX 2324, CRAMERVIEW</t>
  </si>
  <si>
    <t>VAN WYK FAMILY TRUST</t>
  </si>
  <si>
    <t>T76330/1999</t>
  </si>
  <si>
    <t>29/6/1999</t>
  </si>
  <si>
    <t>R989000.00</t>
  </si>
  <si>
    <t>T91525/2000</t>
  </si>
  <si>
    <t>P.S.I.</t>
  </si>
  <si>
    <t>MARKET</t>
  </si>
  <si>
    <t>SG CODE</t>
  </si>
  <si>
    <t>C06600000000008800000</t>
  </si>
  <si>
    <t>C06600000000012100081</t>
  </si>
  <si>
    <t>C06600000000022100021</t>
  </si>
  <si>
    <t>C06600000000022100030</t>
  </si>
  <si>
    <t>C06600000000029000000</t>
  </si>
  <si>
    <t>C06600000000029100003</t>
  </si>
  <si>
    <t>C01000000000010000000</t>
  </si>
  <si>
    <t>C01000000000016900002</t>
  </si>
  <si>
    <t>C05600000000003600006</t>
  </si>
  <si>
    <t>C05600000000003700001</t>
  </si>
  <si>
    <t>C05600000000003700003</t>
  </si>
  <si>
    <t>C05600000000003800002</t>
  </si>
  <si>
    <t>C05600000000004000001</t>
  </si>
  <si>
    <t>C05600000000004000003</t>
  </si>
  <si>
    <t>C05600000000004000004</t>
  </si>
  <si>
    <t>C05600000000004000006</t>
  </si>
  <si>
    <t>C05600000000004100000</t>
  </si>
  <si>
    <t>C05600000000012900000</t>
  </si>
  <si>
    <t>C05600000000013100000</t>
  </si>
  <si>
    <t>Diff</t>
  </si>
  <si>
    <t xml:space="preserve">GV Roll </t>
  </si>
  <si>
    <t>before objections</t>
  </si>
  <si>
    <t xml:space="preserve">Category </t>
  </si>
  <si>
    <t>change</t>
  </si>
  <si>
    <t>INTERIM</t>
  </si>
  <si>
    <t>NR</t>
  </si>
  <si>
    <t>2020/2021</t>
  </si>
  <si>
    <t>Municipal Request</t>
  </si>
  <si>
    <t>Switch Gear Building</t>
  </si>
  <si>
    <t>221/31 sub-divided off</t>
  </si>
  <si>
    <t>Sub-divided from 221/21</t>
  </si>
  <si>
    <t>New Buildings</t>
  </si>
  <si>
    <t>0(a)</t>
  </si>
  <si>
    <t>BUS</t>
  </si>
  <si>
    <t>C0100000000001680(a)</t>
  </si>
  <si>
    <t>BOX 74, BEDFORD</t>
  </si>
  <si>
    <t>ALSTONFIELD FAMILY TRUST</t>
  </si>
  <si>
    <t>New Rental calculation</t>
  </si>
  <si>
    <t>C01000000000016800000</t>
  </si>
  <si>
    <t>T69718/2007</t>
  </si>
  <si>
    <t>20070606</t>
  </si>
  <si>
    <t>COOLER ROOM</t>
  </si>
  <si>
    <t>C01000000000020500000</t>
  </si>
  <si>
    <t>C0100000000002050(a)</t>
  </si>
  <si>
    <t>C01000000000025900000</t>
  </si>
  <si>
    <t>BOX 176, BEDFORD</t>
  </si>
  <si>
    <t>DE KLERK, B.J.</t>
  </si>
  <si>
    <t>T30432/1997</t>
  </si>
  <si>
    <t>C0100000000002590(a)</t>
  </si>
  <si>
    <t>C01000000000026000000</t>
  </si>
  <si>
    <t>BOX 15, BEDFORD</t>
  </si>
  <si>
    <t>PENDERRY PROP TRUST</t>
  </si>
  <si>
    <t>T10246/2008</t>
  </si>
  <si>
    <t>20070914</t>
  </si>
  <si>
    <t>C0100000000002600(a)</t>
  </si>
  <si>
    <t>C06600000000022000001</t>
  </si>
  <si>
    <t>T22486/2003</t>
  </si>
  <si>
    <t>19/6/2002</t>
  </si>
  <si>
    <t>R1234050.00</t>
  </si>
  <si>
    <t xml:space="preserve">                                                                            BEDFORD FARMS : 2020/2021 INTERIM VALUATION</t>
  </si>
  <si>
    <t xml:space="preserve">                                                                                                  PEARSTON FARMS : 2020/2021 INTERIM VALUATION</t>
  </si>
  <si>
    <t xml:space="preserve">                                                               SOMERSET EAST FARMS : 2020/2021 INTERIM VALUATION</t>
  </si>
  <si>
    <t>OLD VALUE</t>
  </si>
  <si>
    <t>ACC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</si>
</sst>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&quot;$&quot;* #,##0_);_(&quot;$&quot;* \(#,##0\);_(&quot;$&quot;* &quot;-&quot;_);_(@_)"/>
    <numFmt numFmtId="165" formatCode="#,##0.0000"/>
    <numFmt numFmtId="166" formatCode="&quot;R&quot;\ #,##0"/>
    <numFmt numFmtId="167" formatCode="0.0000"/>
    <numFmt numFmtId="168" formatCode="[$R-1C09]#,##0"/>
    <numFmt numFmtId="169" formatCode="[$R-436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1" xfId="0" quotePrefix="1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165" fontId="3" fillId="0" borderId="3" xfId="0" applyNumberFormat="1" applyFont="1" applyFill="1" applyBorder="1" applyAlignment="1">
      <alignment horizontal="right"/>
    </xf>
    <xf numFmtId="169" fontId="3" fillId="0" borderId="3" xfId="0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6" fontId="2" fillId="0" borderId="1" xfId="0" quotePrefix="1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169" fontId="4" fillId="0" borderId="1" xfId="1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9" fontId="2" fillId="0" borderId="1" xfId="0" quotePrefix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9" fontId="2" fillId="0" borderId="1" xfId="1" applyNumberFormat="1" applyFont="1" applyFill="1" applyBorder="1" applyAlignment="1">
      <alignment horizontal="right"/>
    </xf>
    <xf numFmtId="169" fontId="2" fillId="0" borderId="1" xfId="0" applyNumberFormat="1" applyFont="1" applyFill="1" applyBorder="1" applyAlignment="1">
      <alignment horizontal="right"/>
    </xf>
    <xf numFmtId="168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169" fontId="2" fillId="0" borderId="1" xfId="0" applyNumberFormat="1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right"/>
    </xf>
    <xf numFmtId="0" fontId="2" fillId="0" borderId="1" xfId="2" quotePrefix="1" applyNumberFormat="1" applyFont="1" applyFill="1" applyBorder="1" applyAlignment="1">
      <alignment horizontal="center"/>
    </xf>
    <xf numFmtId="169" fontId="3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/>
    </xf>
    <xf numFmtId="169" fontId="2" fillId="0" borderId="1" xfId="2" quotePrefix="1" applyNumberFormat="1" applyFont="1" applyFill="1" applyBorder="1" applyAlignment="1">
      <alignment horizontal="right"/>
    </xf>
    <xf numFmtId="169" fontId="2" fillId="0" borderId="1" xfId="0" quotePrefix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1" xfId="0" applyFont="1" applyFill="1" applyBorder="1" applyAlignment="1"/>
    <xf numFmtId="167" fontId="2" fillId="0" borderId="1" xfId="0" applyNumberFormat="1" applyFont="1" applyFill="1" applyBorder="1" applyAlignment="1">
      <alignment horizontal="right"/>
    </xf>
    <xf numFmtId="168" fontId="2" fillId="0" borderId="1" xfId="1" applyNumberFormat="1" applyFont="1" applyFill="1" applyBorder="1" applyAlignment="1">
      <alignment horizontal="right"/>
    </xf>
    <xf numFmtId="168" fontId="2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center"/>
    </xf>
    <xf numFmtId="168" fontId="2" fillId="0" borderId="1" xfId="0" quotePrefix="1" applyNumberFormat="1" applyFont="1" applyFill="1" applyBorder="1" applyAlignment="1">
      <alignment horizontal="right"/>
    </xf>
    <xf numFmtId="2" fontId="2" fillId="0" borderId="1" xfId="0" quotePrefix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169" fontId="2" fillId="2" borderId="1" xfId="1" applyNumberFormat="1" applyFont="1" applyFill="1" applyBorder="1" applyAlignment="1">
      <alignment horizontal="right"/>
    </xf>
    <xf numFmtId="0" fontId="2" fillId="2" borderId="1" xfId="0" quotePrefix="1" applyNumberFormat="1" applyFont="1" applyFill="1" applyBorder="1" applyAlignment="1">
      <alignment horizontal="center"/>
    </xf>
    <xf numFmtId="166" fontId="2" fillId="2" borderId="1" xfId="0" quotePrefix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9" fontId="2" fillId="2" borderId="1" xfId="0" quotePrefix="1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9" fontId="6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9" fontId="2" fillId="2" borderId="1" xfId="0" quotePrefix="1" applyNumberFormat="1" applyFont="1" applyFill="1" applyBorder="1" applyAlignment="1">
      <alignment horizontal="right"/>
    </xf>
    <xf numFmtId="0" fontId="6" fillId="0" borderId="1" xfId="0" quotePrefix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right"/>
    </xf>
    <xf numFmtId="41" fontId="2" fillId="2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</cellXfs>
  <cellStyles count="3">
    <cellStyle name="Currency [0]" xfId="1" builtinId="7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59"/>
  <sheetViews>
    <sheetView zoomScaleNormal="100" workbookViewId="0">
      <pane ySplit="3" topLeftCell="A4" activePane="bottomLeft" state="frozen"/>
      <selection pane="bottomLeft" activeCell="I14" sqref="I14"/>
    </sheetView>
  </sheetViews>
  <sheetFormatPr defaultRowHeight="13.2" x14ac:dyDescent="0.25"/>
  <cols>
    <col min="1" max="1" width="9.109375" style="26"/>
    <col min="2" max="2" width="8.88671875" style="26" bestFit="1" customWidth="1"/>
    <col min="3" max="3" width="9.44140625" style="26" bestFit="1" customWidth="1"/>
    <col min="4" max="4" width="12.109375" style="8" bestFit="1" customWidth="1"/>
    <col min="5" max="5" width="13.6640625" style="26" customWidth="1"/>
    <col min="6" max="6" width="26" style="26" customWidth="1"/>
    <col min="7" max="7" width="39.6640625" style="26" customWidth="1"/>
    <col min="8" max="8" width="13.5546875" style="26" bestFit="1" customWidth="1"/>
    <col min="9" max="9" width="12.44140625" style="26" bestFit="1" customWidth="1"/>
    <col min="10" max="10" width="15.5546875" style="28" customWidth="1"/>
    <col min="11" max="11" width="56.109375" style="26" customWidth="1"/>
    <col min="12" max="12" width="14.109375" style="26" customWidth="1"/>
    <col min="13" max="13" width="12.44140625" style="26" customWidth="1"/>
    <col min="14" max="14" width="15.6640625" style="16" customWidth="1"/>
    <col min="15" max="15" width="11.88671875" style="8" customWidth="1"/>
    <col min="16" max="16" width="6" style="26" customWidth="1"/>
    <col min="17" max="17" width="7.44140625" style="26" customWidth="1"/>
    <col min="18" max="18" width="4.33203125" style="26" customWidth="1"/>
    <col min="19" max="19" width="11.33203125" style="26" customWidth="1"/>
    <col min="20" max="20" width="8.5546875" style="26" customWidth="1"/>
    <col min="21" max="21" width="16.44140625" style="26" customWidth="1"/>
    <col min="22" max="22" width="7.33203125" style="26" customWidth="1"/>
    <col min="23" max="23" width="17.33203125" style="26" customWidth="1"/>
    <col min="24" max="24" width="6.33203125" style="26" customWidth="1"/>
    <col min="25" max="25" width="9" style="26" customWidth="1"/>
    <col min="26" max="27" width="16.6640625" style="26" customWidth="1"/>
    <col min="28" max="28" width="16.44140625" style="60" bestFit="1" customWidth="1"/>
    <col min="29" max="29" width="22.44140625" style="31" bestFit="1" customWidth="1"/>
    <col min="30" max="257" width="9.109375" style="26"/>
    <col min="258" max="258" width="8.88671875" style="26" bestFit="1" customWidth="1"/>
    <col min="259" max="259" width="9.44140625" style="26" bestFit="1" customWidth="1"/>
    <col min="260" max="260" width="12.109375" style="26" bestFit="1" customWidth="1"/>
    <col min="261" max="261" width="13.6640625" style="26" customWidth="1"/>
    <col min="262" max="262" width="0" style="26" hidden="1" customWidth="1"/>
    <col min="263" max="263" width="15.5546875" style="26" customWidth="1"/>
    <col min="264" max="264" width="60.6640625" style="26" bestFit="1" customWidth="1"/>
    <col min="265" max="265" width="12.5546875" style="26" customWidth="1"/>
    <col min="266" max="266" width="10.109375" style="26" customWidth="1"/>
    <col min="267" max="267" width="15.6640625" style="26" customWidth="1"/>
    <col min="268" max="268" width="11.88671875" style="26" bestFit="1" customWidth="1"/>
    <col min="269" max="269" width="6" style="26" bestFit="1" customWidth="1"/>
    <col min="270" max="270" width="7.44140625" style="26" bestFit="1" customWidth="1"/>
    <col min="271" max="271" width="4.33203125" style="26" bestFit="1" customWidth="1"/>
    <col min="272" max="272" width="11.33203125" style="26" customWidth="1"/>
    <col min="273" max="273" width="11.5546875" style="26" customWidth="1"/>
    <col min="274" max="274" width="18.44140625" style="26" customWidth="1"/>
    <col min="275" max="275" width="7.33203125" style="26" customWidth="1"/>
    <col min="276" max="276" width="17.33203125" style="26" customWidth="1"/>
    <col min="277" max="277" width="6.33203125" style="26" customWidth="1"/>
    <col min="278" max="278" width="9" style="26" customWidth="1"/>
    <col min="279" max="279" width="16.6640625" style="26" customWidth="1"/>
    <col min="280" max="280" width="16.6640625" style="26" bestFit="1" customWidth="1"/>
    <col min="281" max="513" width="9.109375" style="26"/>
    <col min="514" max="514" width="8.88671875" style="26" bestFit="1" customWidth="1"/>
    <col min="515" max="515" width="9.44140625" style="26" bestFit="1" customWidth="1"/>
    <col min="516" max="516" width="12.109375" style="26" bestFit="1" customWidth="1"/>
    <col min="517" max="517" width="13.6640625" style="26" customWidth="1"/>
    <col min="518" max="518" width="0" style="26" hidden="1" customWidth="1"/>
    <col min="519" max="519" width="15.5546875" style="26" customWidth="1"/>
    <col min="520" max="520" width="60.6640625" style="26" bestFit="1" customWidth="1"/>
    <col min="521" max="521" width="12.5546875" style="26" customWidth="1"/>
    <col min="522" max="522" width="10.109375" style="26" customWidth="1"/>
    <col min="523" max="523" width="15.6640625" style="26" customWidth="1"/>
    <col min="524" max="524" width="11.88671875" style="26" bestFit="1" customWidth="1"/>
    <col min="525" max="525" width="6" style="26" bestFit="1" customWidth="1"/>
    <col min="526" max="526" width="7.44140625" style="26" bestFit="1" customWidth="1"/>
    <col min="527" max="527" width="4.33203125" style="26" bestFit="1" customWidth="1"/>
    <col min="528" max="528" width="11.33203125" style="26" customWidth="1"/>
    <col min="529" max="529" width="11.5546875" style="26" customWidth="1"/>
    <col min="530" max="530" width="18.44140625" style="26" customWidth="1"/>
    <col min="531" max="531" width="7.33203125" style="26" customWidth="1"/>
    <col min="532" max="532" width="17.33203125" style="26" customWidth="1"/>
    <col min="533" max="533" width="6.33203125" style="26" customWidth="1"/>
    <col min="534" max="534" width="9" style="26" customWidth="1"/>
    <col min="535" max="535" width="16.6640625" style="26" customWidth="1"/>
    <col min="536" max="536" width="16.6640625" style="26" bestFit="1" customWidth="1"/>
    <col min="537" max="769" width="9.109375" style="26"/>
    <col min="770" max="770" width="8.88671875" style="26" bestFit="1" customWidth="1"/>
    <col min="771" max="771" width="9.44140625" style="26" bestFit="1" customWidth="1"/>
    <col min="772" max="772" width="12.109375" style="26" bestFit="1" customWidth="1"/>
    <col min="773" max="773" width="13.6640625" style="26" customWidth="1"/>
    <col min="774" max="774" width="0" style="26" hidden="1" customWidth="1"/>
    <col min="775" max="775" width="15.5546875" style="26" customWidth="1"/>
    <col min="776" max="776" width="60.6640625" style="26" bestFit="1" customWidth="1"/>
    <col min="777" max="777" width="12.5546875" style="26" customWidth="1"/>
    <col min="778" max="778" width="10.109375" style="26" customWidth="1"/>
    <col min="779" max="779" width="15.6640625" style="26" customWidth="1"/>
    <col min="780" max="780" width="11.88671875" style="26" bestFit="1" customWidth="1"/>
    <col min="781" max="781" width="6" style="26" bestFit="1" customWidth="1"/>
    <col min="782" max="782" width="7.44140625" style="26" bestFit="1" customWidth="1"/>
    <col min="783" max="783" width="4.33203125" style="26" bestFit="1" customWidth="1"/>
    <col min="784" max="784" width="11.33203125" style="26" customWidth="1"/>
    <col min="785" max="785" width="11.5546875" style="26" customWidth="1"/>
    <col min="786" max="786" width="18.44140625" style="26" customWidth="1"/>
    <col min="787" max="787" width="7.33203125" style="26" customWidth="1"/>
    <col min="788" max="788" width="17.33203125" style="26" customWidth="1"/>
    <col min="789" max="789" width="6.33203125" style="26" customWidth="1"/>
    <col min="790" max="790" width="9" style="26" customWidth="1"/>
    <col min="791" max="791" width="16.6640625" style="26" customWidth="1"/>
    <col min="792" max="792" width="16.6640625" style="26" bestFit="1" customWidth="1"/>
    <col min="793" max="1025" width="9.109375" style="26"/>
    <col min="1026" max="1026" width="8.88671875" style="26" bestFit="1" customWidth="1"/>
    <col min="1027" max="1027" width="9.44140625" style="26" bestFit="1" customWidth="1"/>
    <col min="1028" max="1028" width="12.109375" style="26" bestFit="1" customWidth="1"/>
    <col min="1029" max="1029" width="13.6640625" style="26" customWidth="1"/>
    <col min="1030" max="1030" width="0" style="26" hidden="1" customWidth="1"/>
    <col min="1031" max="1031" width="15.5546875" style="26" customWidth="1"/>
    <col min="1032" max="1032" width="60.6640625" style="26" bestFit="1" customWidth="1"/>
    <col min="1033" max="1033" width="12.5546875" style="26" customWidth="1"/>
    <col min="1034" max="1034" width="10.109375" style="26" customWidth="1"/>
    <col min="1035" max="1035" width="15.6640625" style="26" customWidth="1"/>
    <col min="1036" max="1036" width="11.88671875" style="26" bestFit="1" customWidth="1"/>
    <col min="1037" max="1037" width="6" style="26" bestFit="1" customWidth="1"/>
    <col min="1038" max="1038" width="7.44140625" style="26" bestFit="1" customWidth="1"/>
    <col min="1039" max="1039" width="4.33203125" style="26" bestFit="1" customWidth="1"/>
    <col min="1040" max="1040" width="11.33203125" style="26" customWidth="1"/>
    <col min="1041" max="1041" width="11.5546875" style="26" customWidth="1"/>
    <col min="1042" max="1042" width="18.44140625" style="26" customWidth="1"/>
    <col min="1043" max="1043" width="7.33203125" style="26" customWidth="1"/>
    <col min="1044" max="1044" width="17.33203125" style="26" customWidth="1"/>
    <col min="1045" max="1045" width="6.33203125" style="26" customWidth="1"/>
    <col min="1046" max="1046" width="9" style="26" customWidth="1"/>
    <col min="1047" max="1047" width="16.6640625" style="26" customWidth="1"/>
    <col min="1048" max="1048" width="16.6640625" style="26" bestFit="1" customWidth="1"/>
    <col min="1049" max="1281" width="9.109375" style="26"/>
    <col min="1282" max="1282" width="8.88671875" style="26" bestFit="1" customWidth="1"/>
    <col min="1283" max="1283" width="9.44140625" style="26" bestFit="1" customWidth="1"/>
    <col min="1284" max="1284" width="12.109375" style="26" bestFit="1" customWidth="1"/>
    <col min="1285" max="1285" width="13.6640625" style="26" customWidth="1"/>
    <col min="1286" max="1286" width="0" style="26" hidden="1" customWidth="1"/>
    <col min="1287" max="1287" width="15.5546875" style="26" customWidth="1"/>
    <col min="1288" max="1288" width="60.6640625" style="26" bestFit="1" customWidth="1"/>
    <col min="1289" max="1289" width="12.5546875" style="26" customWidth="1"/>
    <col min="1290" max="1290" width="10.109375" style="26" customWidth="1"/>
    <col min="1291" max="1291" width="15.6640625" style="26" customWidth="1"/>
    <col min="1292" max="1292" width="11.88671875" style="26" bestFit="1" customWidth="1"/>
    <col min="1293" max="1293" width="6" style="26" bestFit="1" customWidth="1"/>
    <col min="1294" max="1294" width="7.44140625" style="26" bestFit="1" customWidth="1"/>
    <col min="1295" max="1295" width="4.33203125" style="26" bestFit="1" customWidth="1"/>
    <col min="1296" max="1296" width="11.33203125" style="26" customWidth="1"/>
    <col min="1297" max="1297" width="11.5546875" style="26" customWidth="1"/>
    <col min="1298" max="1298" width="18.44140625" style="26" customWidth="1"/>
    <col min="1299" max="1299" width="7.33203125" style="26" customWidth="1"/>
    <col min="1300" max="1300" width="17.33203125" style="26" customWidth="1"/>
    <col min="1301" max="1301" width="6.33203125" style="26" customWidth="1"/>
    <col min="1302" max="1302" width="9" style="26" customWidth="1"/>
    <col min="1303" max="1303" width="16.6640625" style="26" customWidth="1"/>
    <col min="1304" max="1304" width="16.6640625" style="26" bestFit="1" customWidth="1"/>
    <col min="1305" max="1537" width="9.109375" style="26"/>
    <col min="1538" max="1538" width="8.88671875" style="26" bestFit="1" customWidth="1"/>
    <col min="1539" max="1539" width="9.44140625" style="26" bestFit="1" customWidth="1"/>
    <col min="1540" max="1540" width="12.109375" style="26" bestFit="1" customWidth="1"/>
    <col min="1541" max="1541" width="13.6640625" style="26" customWidth="1"/>
    <col min="1542" max="1542" width="0" style="26" hidden="1" customWidth="1"/>
    <col min="1543" max="1543" width="15.5546875" style="26" customWidth="1"/>
    <col min="1544" max="1544" width="60.6640625" style="26" bestFit="1" customWidth="1"/>
    <col min="1545" max="1545" width="12.5546875" style="26" customWidth="1"/>
    <col min="1546" max="1546" width="10.109375" style="26" customWidth="1"/>
    <col min="1547" max="1547" width="15.6640625" style="26" customWidth="1"/>
    <col min="1548" max="1548" width="11.88671875" style="26" bestFit="1" customWidth="1"/>
    <col min="1549" max="1549" width="6" style="26" bestFit="1" customWidth="1"/>
    <col min="1550" max="1550" width="7.44140625" style="26" bestFit="1" customWidth="1"/>
    <col min="1551" max="1551" width="4.33203125" style="26" bestFit="1" customWidth="1"/>
    <col min="1552" max="1552" width="11.33203125" style="26" customWidth="1"/>
    <col min="1553" max="1553" width="11.5546875" style="26" customWidth="1"/>
    <col min="1554" max="1554" width="18.44140625" style="26" customWidth="1"/>
    <col min="1555" max="1555" width="7.33203125" style="26" customWidth="1"/>
    <col min="1556" max="1556" width="17.33203125" style="26" customWidth="1"/>
    <col min="1557" max="1557" width="6.33203125" style="26" customWidth="1"/>
    <col min="1558" max="1558" width="9" style="26" customWidth="1"/>
    <col min="1559" max="1559" width="16.6640625" style="26" customWidth="1"/>
    <col min="1560" max="1560" width="16.6640625" style="26" bestFit="1" customWidth="1"/>
    <col min="1561" max="1793" width="9.109375" style="26"/>
    <col min="1794" max="1794" width="8.88671875" style="26" bestFit="1" customWidth="1"/>
    <col min="1795" max="1795" width="9.44140625" style="26" bestFit="1" customWidth="1"/>
    <col min="1796" max="1796" width="12.109375" style="26" bestFit="1" customWidth="1"/>
    <col min="1797" max="1797" width="13.6640625" style="26" customWidth="1"/>
    <col min="1798" max="1798" width="0" style="26" hidden="1" customWidth="1"/>
    <col min="1799" max="1799" width="15.5546875" style="26" customWidth="1"/>
    <col min="1800" max="1800" width="60.6640625" style="26" bestFit="1" customWidth="1"/>
    <col min="1801" max="1801" width="12.5546875" style="26" customWidth="1"/>
    <col min="1802" max="1802" width="10.109375" style="26" customWidth="1"/>
    <col min="1803" max="1803" width="15.6640625" style="26" customWidth="1"/>
    <col min="1804" max="1804" width="11.88671875" style="26" bestFit="1" customWidth="1"/>
    <col min="1805" max="1805" width="6" style="26" bestFit="1" customWidth="1"/>
    <col min="1806" max="1806" width="7.44140625" style="26" bestFit="1" customWidth="1"/>
    <col min="1807" max="1807" width="4.33203125" style="26" bestFit="1" customWidth="1"/>
    <col min="1808" max="1808" width="11.33203125" style="26" customWidth="1"/>
    <col min="1809" max="1809" width="11.5546875" style="26" customWidth="1"/>
    <col min="1810" max="1810" width="18.44140625" style="26" customWidth="1"/>
    <col min="1811" max="1811" width="7.33203125" style="26" customWidth="1"/>
    <col min="1812" max="1812" width="17.33203125" style="26" customWidth="1"/>
    <col min="1813" max="1813" width="6.33203125" style="26" customWidth="1"/>
    <col min="1814" max="1814" width="9" style="26" customWidth="1"/>
    <col min="1815" max="1815" width="16.6640625" style="26" customWidth="1"/>
    <col min="1816" max="1816" width="16.6640625" style="26" bestFit="1" customWidth="1"/>
    <col min="1817" max="2049" width="9.109375" style="26"/>
    <col min="2050" max="2050" width="8.88671875" style="26" bestFit="1" customWidth="1"/>
    <col min="2051" max="2051" width="9.44140625" style="26" bestFit="1" customWidth="1"/>
    <col min="2052" max="2052" width="12.109375" style="26" bestFit="1" customWidth="1"/>
    <col min="2053" max="2053" width="13.6640625" style="26" customWidth="1"/>
    <col min="2054" max="2054" width="0" style="26" hidden="1" customWidth="1"/>
    <col min="2055" max="2055" width="15.5546875" style="26" customWidth="1"/>
    <col min="2056" max="2056" width="60.6640625" style="26" bestFit="1" customWidth="1"/>
    <col min="2057" max="2057" width="12.5546875" style="26" customWidth="1"/>
    <col min="2058" max="2058" width="10.109375" style="26" customWidth="1"/>
    <col min="2059" max="2059" width="15.6640625" style="26" customWidth="1"/>
    <col min="2060" max="2060" width="11.88671875" style="26" bestFit="1" customWidth="1"/>
    <col min="2061" max="2061" width="6" style="26" bestFit="1" customWidth="1"/>
    <col min="2062" max="2062" width="7.44140625" style="26" bestFit="1" customWidth="1"/>
    <col min="2063" max="2063" width="4.33203125" style="26" bestFit="1" customWidth="1"/>
    <col min="2064" max="2064" width="11.33203125" style="26" customWidth="1"/>
    <col min="2065" max="2065" width="11.5546875" style="26" customWidth="1"/>
    <col min="2066" max="2066" width="18.44140625" style="26" customWidth="1"/>
    <col min="2067" max="2067" width="7.33203125" style="26" customWidth="1"/>
    <col min="2068" max="2068" width="17.33203125" style="26" customWidth="1"/>
    <col min="2069" max="2069" width="6.33203125" style="26" customWidth="1"/>
    <col min="2070" max="2070" width="9" style="26" customWidth="1"/>
    <col min="2071" max="2071" width="16.6640625" style="26" customWidth="1"/>
    <col min="2072" max="2072" width="16.6640625" style="26" bestFit="1" customWidth="1"/>
    <col min="2073" max="2305" width="9.109375" style="26"/>
    <col min="2306" max="2306" width="8.88671875" style="26" bestFit="1" customWidth="1"/>
    <col min="2307" max="2307" width="9.44140625" style="26" bestFit="1" customWidth="1"/>
    <col min="2308" max="2308" width="12.109375" style="26" bestFit="1" customWidth="1"/>
    <col min="2309" max="2309" width="13.6640625" style="26" customWidth="1"/>
    <col min="2310" max="2310" width="0" style="26" hidden="1" customWidth="1"/>
    <col min="2311" max="2311" width="15.5546875" style="26" customWidth="1"/>
    <col min="2312" max="2312" width="60.6640625" style="26" bestFit="1" customWidth="1"/>
    <col min="2313" max="2313" width="12.5546875" style="26" customWidth="1"/>
    <col min="2314" max="2314" width="10.109375" style="26" customWidth="1"/>
    <col min="2315" max="2315" width="15.6640625" style="26" customWidth="1"/>
    <col min="2316" max="2316" width="11.88671875" style="26" bestFit="1" customWidth="1"/>
    <col min="2317" max="2317" width="6" style="26" bestFit="1" customWidth="1"/>
    <col min="2318" max="2318" width="7.44140625" style="26" bestFit="1" customWidth="1"/>
    <col min="2319" max="2319" width="4.33203125" style="26" bestFit="1" customWidth="1"/>
    <col min="2320" max="2320" width="11.33203125" style="26" customWidth="1"/>
    <col min="2321" max="2321" width="11.5546875" style="26" customWidth="1"/>
    <col min="2322" max="2322" width="18.44140625" style="26" customWidth="1"/>
    <col min="2323" max="2323" width="7.33203125" style="26" customWidth="1"/>
    <col min="2324" max="2324" width="17.33203125" style="26" customWidth="1"/>
    <col min="2325" max="2325" width="6.33203125" style="26" customWidth="1"/>
    <col min="2326" max="2326" width="9" style="26" customWidth="1"/>
    <col min="2327" max="2327" width="16.6640625" style="26" customWidth="1"/>
    <col min="2328" max="2328" width="16.6640625" style="26" bestFit="1" customWidth="1"/>
    <col min="2329" max="2561" width="9.109375" style="26"/>
    <col min="2562" max="2562" width="8.88671875" style="26" bestFit="1" customWidth="1"/>
    <col min="2563" max="2563" width="9.44140625" style="26" bestFit="1" customWidth="1"/>
    <col min="2564" max="2564" width="12.109375" style="26" bestFit="1" customWidth="1"/>
    <col min="2565" max="2565" width="13.6640625" style="26" customWidth="1"/>
    <col min="2566" max="2566" width="0" style="26" hidden="1" customWidth="1"/>
    <col min="2567" max="2567" width="15.5546875" style="26" customWidth="1"/>
    <col min="2568" max="2568" width="60.6640625" style="26" bestFit="1" customWidth="1"/>
    <col min="2569" max="2569" width="12.5546875" style="26" customWidth="1"/>
    <col min="2570" max="2570" width="10.109375" style="26" customWidth="1"/>
    <col min="2571" max="2571" width="15.6640625" style="26" customWidth="1"/>
    <col min="2572" max="2572" width="11.88671875" style="26" bestFit="1" customWidth="1"/>
    <col min="2573" max="2573" width="6" style="26" bestFit="1" customWidth="1"/>
    <col min="2574" max="2574" width="7.44140625" style="26" bestFit="1" customWidth="1"/>
    <col min="2575" max="2575" width="4.33203125" style="26" bestFit="1" customWidth="1"/>
    <col min="2576" max="2576" width="11.33203125" style="26" customWidth="1"/>
    <col min="2577" max="2577" width="11.5546875" style="26" customWidth="1"/>
    <col min="2578" max="2578" width="18.44140625" style="26" customWidth="1"/>
    <col min="2579" max="2579" width="7.33203125" style="26" customWidth="1"/>
    <col min="2580" max="2580" width="17.33203125" style="26" customWidth="1"/>
    <col min="2581" max="2581" width="6.33203125" style="26" customWidth="1"/>
    <col min="2582" max="2582" width="9" style="26" customWidth="1"/>
    <col min="2583" max="2583" width="16.6640625" style="26" customWidth="1"/>
    <col min="2584" max="2584" width="16.6640625" style="26" bestFit="1" customWidth="1"/>
    <col min="2585" max="2817" width="9.109375" style="26"/>
    <col min="2818" max="2818" width="8.88671875" style="26" bestFit="1" customWidth="1"/>
    <col min="2819" max="2819" width="9.44140625" style="26" bestFit="1" customWidth="1"/>
    <col min="2820" max="2820" width="12.109375" style="26" bestFit="1" customWidth="1"/>
    <col min="2821" max="2821" width="13.6640625" style="26" customWidth="1"/>
    <col min="2822" max="2822" width="0" style="26" hidden="1" customWidth="1"/>
    <col min="2823" max="2823" width="15.5546875" style="26" customWidth="1"/>
    <col min="2824" max="2824" width="60.6640625" style="26" bestFit="1" customWidth="1"/>
    <col min="2825" max="2825" width="12.5546875" style="26" customWidth="1"/>
    <col min="2826" max="2826" width="10.109375" style="26" customWidth="1"/>
    <col min="2827" max="2827" width="15.6640625" style="26" customWidth="1"/>
    <col min="2828" max="2828" width="11.88671875" style="26" bestFit="1" customWidth="1"/>
    <col min="2829" max="2829" width="6" style="26" bestFit="1" customWidth="1"/>
    <col min="2830" max="2830" width="7.44140625" style="26" bestFit="1" customWidth="1"/>
    <col min="2831" max="2831" width="4.33203125" style="26" bestFit="1" customWidth="1"/>
    <col min="2832" max="2832" width="11.33203125" style="26" customWidth="1"/>
    <col min="2833" max="2833" width="11.5546875" style="26" customWidth="1"/>
    <col min="2834" max="2834" width="18.44140625" style="26" customWidth="1"/>
    <col min="2835" max="2835" width="7.33203125" style="26" customWidth="1"/>
    <col min="2836" max="2836" width="17.33203125" style="26" customWidth="1"/>
    <col min="2837" max="2837" width="6.33203125" style="26" customWidth="1"/>
    <col min="2838" max="2838" width="9" style="26" customWidth="1"/>
    <col min="2839" max="2839" width="16.6640625" style="26" customWidth="1"/>
    <col min="2840" max="2840" width="16.6640625" style="26" bestFit="1" customWidth="1"/>
    <col min="2841" max="3073" width="9.109375" style="26"/>
    <col min="3074" max="3074" width="8.88671875" style="26" bestFit="1" customWidth="1"/>
    <col min="3075" max="3075" width="9.44140625" style="26" bestFit="1" customWidth="1"/>
    <col min="3076" max="3076" width="12.109375" style="26" bestFit="1" customWidth="1"/>
    <col min="3077" max="3077" width="13.6640625" style="26" customWidth="1"/>
    <col min="3078" max="3078" width="0" style="26" hidden="1" customWidth="1"/>
    <col min="3079" max="3079" width="15.5546875" style="26" customWidth="1"/>
    <col min="3080" max="3080" width="60.6640625" style="26" bestFit="1" customWidth="1"/>
    <col min="3081" max="3081" width="12.5546875" style="26" customWidth="1"/>
    <col min="3082" max="3082" width="10.109375" style="26" customWidth="1"/>
    <col min="3083" max="3083" width="15.6640625" style="26" customWidth="1"/>
    <col min="3084" max="3084" width="11.88671875" style="26" bestFit="1" customWidth="1"/>
    <col min="3085" max="3085" width="6" style="26" bestFit="1" customWidth="1"/>
    <col min="3086" max="3086" width="7.44140625" style="26" bestFit="1" customWidth="1"/>
    <col min="3087" max="3087" width="4.33203125" style="26" bestFit="1" customWidth="1"/>
    <col min="3088" max="3088" width="11.33203125" style="26" customWidth="1"/>
    <col min="3089" max="3089" width="11.5546875" style="26" customWidth="1"/>
    <col min="3090" max="3090" width="18.44140625" style="26" customWidth="1"/>
    <col min="3091" max="3091" width="7.33203125" style="26" customWidth="1"/>
    <col min="3092" max="3092" width="17.33203125" style="26" customWidth="1"/>
    <col min="3093" max="3093" width="6.33203125" style="26" customWidth="1"/>
    <col min="3094" max="3094" width="9" style="26" customWidth="1"/>
    <col min="3095" max="3095" width="16.6640625" style="26" customWidth="1"/>
    <col min="3096" max="3096" width="16.6640625" style="26" bestFit="1" customWidth="1"/>
    <col min="3097" max="3329" width="9.109375" style="26"/>
    <col min="3330" max="3330" width="8.88671875" style="26" bestFit="1" customWidth="1"/>
    <col min="3331" max="3331" width="9.44140625" style="26" bestFit="1" customWidth="1"/>
    <col min="3332" max="3332" width="12.109375" style="26" bestFit="1" customWidth="1"/>
    <col min="3333" max="3333" width="13.6640625" style="26" customWidth="1"/>
    <col min="3334" max="3334" width="0" style="26" hidden="1" customWidth="1"/>
    <col min="3335" max="3335" width="15.5546875" style="26" customWidth="1"/>
    <col min="3336" max="3336" width="60.6640625" style="26" bestFit="1" customWidth="1"/>
    <col min="3337" max="3337" width="12.5546875" style="26" customWidth="1"/>
    <col min="3338" max="3338" width="10.109375" style="26" customWidth="1"/>
    <col min="3339" max="3339" width="15.6640625" style="26" customWidth="1"/>
    <col min="3340" max="3340" width="11.88671875" style="26" bestFit="1" customWidth="1"/>
    <col min="3341" max="3341" width="6" style="26" bestFit="1" customWidth="1"/>
    <col min="3342" max="3342" width="7.44140625" style="26" bestFit="1" customWidth="1"/>
    <col min="3343" max="3343" width="4.33203125" style="26" bestFit="1" customWidth="1"/>
    <col min="3344" max="3344" width="11.33203125" style="26" customWidth="1"/>
    <col min="3345" max="3345" width="11.5546875" style="26" customWidth="1"/>
    <col min="3346" max="3346" width="18.44140625" style="26" customWidth="1"/>
    <col min="3347" max="3347" width="7.33203125" style="26" customWidth="1"/>
    <col min="3348" max="3348" width="17.33203125" style="26" customWidth="1"/>
    <col min="3349" max="3349" width="6.33203125" style="26" customWidth="1"/>
    <col min="3350" max="3350" width="9" style="26" customWidth="1"/>
    <col min="3351" max="3351" width="16.6640625" style="26" customWidth="1"/>
    <col min="3352" max="3352" width="16.6640625" style="26" bestFit="1" customWidth="1"/>
    <col min="3353" max="3585" width="9.109375" style="26"/>
    <col min="3586" max="3586" width="8.88671875" style="26" bestFit="1" customWidth="1"/>
    <col min="3587" max="3587" width="9.44140625" style="26" bestFit="1" customWidth="1"/>
    <col min="3588" max="3588" width="12.109375" style="26" bestFit="1" customWidth="1"/>
    <col min="3589" max="3589" width="13.6640625" style="26" customWidth="1"/>
    <col min="3590" max="3590" width="0" style="26" hidden="1" customWidth="1"/>
    <col min="3591" max="3591" width="15.5546875" style="26" customWidth="1"/>
    <col min="3592" max="3592" width="60.6640625" style="26" bestFit="1" customWidth="1"/>
    <col min="3593" max="3593" width="12.5546875" style="26" customWidth="1"/>
    <col min="3594" max="3594" width="10.109375" style="26" customWidth="1"/>
    <col min="3595" max="3595" width="15.6640625" style="26" customWidth="1"/>
    <col min="3596" max="3596" width="11.88671875" style="26" bestFit="1" customWidth="1"/>
    <col min="3597" max="3597" width="6" style="26" bestFit="1" customWidth="1"/>
    <col min="3598" max="3598" width="7.44140625" style="26" bestFit="1" customWidth="1"/>
    <col min="3599" max="3599" width="4.33203125" style="26" bestFit="1" customWidth="1"/>
    <col min="3600" max="3600" width="11.33203125" style="26" customWidth="1"/>
    <col min="3601" max="3601" width="11.5546875" style="26" customWidth="1"/>
    <col min="3602" max="3602" width="18.44140625" style="26" customWidth="1"/>
    <col min="3603" max="3603" width="7.33203125" style="26" customWidth="1"/>
    <col min="3604" max="3604" width="17.33203125" style="26" customWidth="1"/>
    <col min="3605" max="3605" width="6.33203125" style="26" customWidth="1"/>
    <col min="3606" max="3606" width="9" style="26" customWidth="1"/>
    <col min="3607" max="3607" width="16.6640625" style="26" customWidth="1"/>
    <col min="3608" max="3608" width="16.6640625" style="26" bestFit="1" customWidth="1"/>
    <col min="3609" max="3841" width="9.109375" style="26"/>
    <col min="3842" max="3842" width="8.88671875" style="26" bestFit="1" customWidth="1"/>
    <col min="3843" max="3843" width="9.44140625" style="26" bestFit="1" customWidth="1"/>
    <col min="3844" max="3844" width="12.109375" style="26" bestFit="1" customWidth="1"/>
    <col min="3845" max="3845" width="13.6640625" style="26" customWidth="1"/>
    <col min="3846" max="3846" width="0" style="26" hidden="1" customWidth="1"/>
    <col min="3847" max="3847" width="15.5546875" style="26" customWidth="1"/>
    <col min="3848" max="3848" width="60.6640625" style="26" bestFit="1" customWidth="1"/>
    <col min="3849" max="3849" width="12.5546875" style="26" customWidth="1"/>
    <col min="3850" max="3850" width="10.109375" style="26" customWidth="1"/>
    <col min="3851" max="3851" width="15.6640625" style="26" customWidth="1"/>
    <col min="3852" max="3852" width="11.88671875" style="26" bestFit="1" customWidth="1"/>
    <col min="3853" max="3853" width="6" style="26" bestFit="1" customWidth="1"/>
    <col min="3854" max="3854" width="7.44140625" style="26" bestFit="1" customWidth="1"/>
    <col min="3855" max="3855" width="4.33203125" style="26" bestFit="1" customWidth="1"/>
    <col min="3856" max="3856" width="11.33203125" style="26" customWidth="1"/>
    <col min="3857" max="3857" width="11.5546875" style="26" customWidth="1"/>
    <col min="3858" max="3858" width="18.44140625" style="26" customWidth="1"/>
    <col min="3859" max="3859" width="7.33203125" style="26" customWidth="1"/>
    <col min="3860" max="3860" width="17.33203125" style="26" customWidth="1"/>
    <col min="3861" max="3861" width="6.33203125" style="26" customWidth="1"/>
    <col min="3862" max="3862" width="9" style="26" customWidth="1"/>
    <col min="3863" max="3863" width="16.6640625" style="26" customWidth="1"/>
    <col min="3864" max="3864" width="16.6640625" style="26" bestFit="1" customWidth="1"/>
    <col min="3865" max="4097" width="9.109375" style="26"/>
    <col min="4098" max="4098" width="8.88671875" style="26" bestFit="1" customWidth="1"/>
    <col min="4099" max="4099" width="9.44140625" style="26" bestFit="1" customWidth="1"/>
    <col min="4100" max="4100" width="12.109375" style="26" bestFit="1" customWidth="1"/>
    <col min="4101" max="4101" width="13.6640625" style="26" customWidth="1"/>
    <col min="4102" max="4102" width="0" style="26" hidden="1" customWidth="1"/>
    <col min="4103" max="4103" width="15.5546875" style="26" customWidth="1"/>
    <col min="4104" max="4104" width="60.6640625" style="26" bestFit="1" customWidth="1"/>
    <col min="4105" max="4105" width="12.5546875" style="26" customWidth="1"/>
    <col min="4106" max="4106" width="10.109375" style="26" customWidth="1"/>
    <col min="4107" max="4107" width="15.6640625" style="26" customWidth="1"/>
    <col min="4108" max="4108" width="11.88671875" style="26" bestFit="1" customWidth="1"/>
    <col min="4109" max="4109" width="6" style="26" bestFit="1" customWidth="1"/>
    <col min="4110" max="4110" width="7.44140625" style="26" bestFit="1" customWidth="1"/>
    <col min="4111" max="4111" width="4.33203125" style="26" bestFit="1" customWidth="1"/>
    <col min="4112" max="4112" width="11.33203125" style="26" customWidth="1"/>
    <col min="4113" max="4113" width="11.5546875" style="26" customWidth="1"/>
    <col min="4114" max="4114" width="18.44140625" style="26" customWidth="1"/>
    <col min="4115" max="4115" width="7.33203125" style="26" customWidth="1"/>
    <col min="4116" max="4116" width="17.33203125" style="26" customWidth="1"/>
    <col min="4117" max="4117" width="6.33203125" style="26" customWidth="1"/>
    <col min="4118" max="4118" width="9" style="26" customWidth="1"/>
    <col min="4119" max="4119" width="16.6640625" style="26" customWidth="1"/>
    <col min="4120" max="4120" width="16.6640625" style="26" bestFit="1" customWidth="1"/>
    <col min="4121" max="4353" width="9.109375" style="26"/>
    <col min="4354" max="4354" width="8.88671875" style="26" bestFit="1" customWidth="1"/>
    <col min="4355" max="4355" width="9.44140625" style="26" bestFit="1" customWidth="1"/>
    <col min="4356" max="4356" width="12.109375" style="26" bestFit="1" customWidth="1"/>
    <col min="4357" max="4357" width="13.6640625" style="26" customWidth="1"/>
    <col min="4358" max="4358" width="0" style="26" hidden="1" customWidth="1"/>
    <col min="4359" max="4359" width="15.5546875" style="26" customWidth="1"/>
    <col min="4360" max="4360" width="60.6640625" style="26" bestFit="1" customWidth="1"/>
    <col min="4361" max="4361" width="12.5546875" style="26" customWidth="1"/>
    <col min="4362" max="4362" width="10.109375" style="26" customWidth="1"/>
    <col min="4363" max="4363" width="15.6640625" style="26" customWidth="1"/>
    <col min="4364" max="4364" width="11.88671875" style="26" bestFit="1" customWidth="1"/>
    <col min="4365" max="4365" width="6" style="26" bestFit="1" customWidth="1"/>
    <col min="4366" max="4366" width="7.44140625" style="26" bestFit="1" customWidth="1"/>
    <col min="4367" max="4367" width="4.33203125" style="26" bestFit="1" customWidth="1"/>
    <col min="4368" max="4368" width="11.33203125" style="26" customWidth="1"/>
    <col min="4369" max="4369" width="11.5546875" style="26" customWidth="1"/>
    <col min="4370" max="4370" width="18.44140625" style="26" customWidth="1"/>
    <col min="4371" max="4371" width="7.33203125" style="26" customWidth="1"/>
    <col min="4372" max="4372" width="17.33203125" style="26" customWidth="1"/>
    <col min="4373" max="4373" width="6.33203125" style="26" customWidth="1"/>
    <col min="4374" max="4374" width="9" style="26" customWidth="1"/>
    <col min="4375" max="4375" width="16.6640625" style="26" customWidth="1"/>
    <col min="4376" max="4376" width="16.6640625" style="26" bestFit="1" customWidth="1"/>
    <col min="4377" max="4609" width="9.109375" style="26"/>
    <col min="4610" max="4610" width="8.88671875" style="26" bestFit="1" customWidth="1"/>
    <col min="4611" max="4611" width="9.44140625" style="26" bestFit="1" customWidth="1"/>
    <col min="4612" max="4612" width="12.109375" style="26" bestFit="1" customWidth="1"/>
    <col min="4613" max="4613" width="13.6640625" style="26" customWidth="1"/>
    <col min="4614" max="4614" width="0" style="26" hidden="1" customWidth="1"/>
    <col min="4615" max="4615" width="15.5546875" style="26" customWidth="1"/>
    <col min="4616" max="4616" width="60.6640625" style="26" bestFit="1" customWidth="1"/>
    <col min="4617" max="4617" width="12.5546875" style="26" customWidth="1"/>
    <col min="4618" max="4618" width="10.109375" style="26" customWidth="1"/>
    <col min="4619" max="4619" width="15.6640625" style="26" customWidth="1"/>
    <col min="4620" max="4620" width="11.88671875" style="26" bestFit="1" customWidth="1"/>
    <col min="4621" max="4621" width="6" style="26" bestFit="1" customWidth="1"/>
    <col min="4622" max="4622" width="7.44140625" style="26" bestFit="1" customWidth="1"/>
    <col min="4623" max="4623" width="4.33203125" style="26" bestFit="1" customWidth="1"/>
    <col min="4624" max="4624" width="11.33203125" style="26" customWidth="1"/>
    <col min="4625" max="4625" width="11.5546875" style="26" customWidth="1"/>
    <col min="4626" max="4626" width="18.44140625" style="26" customWidth="1"/>
    <col min="4627" max="4627" width="7.33203125" style="26" customWidth="1"/>
    <col min="4628" max="4628" width="17.33203125" style="26" customWidth="1"/>
    <col min="4629" max="4629" width="6.33203125" style="26" customWidth="1"/>
    <col min="4630" max="4630" width="9" style="26" customWidth="1"/>
    <col min="4631" max="4631" width="16.6640625" style="26" customWidth="1"/>
    <col min="4632" max="4632" width="16.6640625" style="26" bestFit="1" customWidth="1"/>
    <col min="4633" max="4865" width="9.109375" style="26"/>
    <col min="4866" max="4866" width="8.88671875" style="26" bestFit="1" customWidth="1"/>
    <col min="4867" max="4867" width="9.44140625" style="26" bestFit="1" customWidth="1"/>
    <col min="4868" max="4868" width="12.109375" style="26" bestFit="1" customWidth="1"/>
    <col min="4869" max="4869" width="13.6640625" style="26" customWidth="1"/>
    <col min="4870" max="4870" width="0" style="26" hidden="1" customWidth="1"/>
    <col min="4871" max="4871" width="15.5546875" style="26" customWidth="1"/>
    <col min="4872" max="4872" width="60.6640625" style="26" bestFit="1" customWidth="1"/>
    <col min="4873" max="4873" width="12.5546875" style="26" customWidth="1"/>
    <col min="4874" max="4874" width="10.109375" style="26" customWidth="1"/>
    <col min="4875" max="4875" width="15.6640625" style="26" customWidth="1"/>
    <col min="4876" max="4876" width="11.88671875" style="26" bestFit="1" customWidth="1"/>
    <col min="4877" max="4877" width="6" style="26" bestFit="1" customWidth="1"/>
    <col min="4878" max="4878" width="7.44140625" style="26" bestFit="1" customWidth="1"/>
    <col min="4879" max="4879" width="4.33203125" style="26" bestFit="1" customWidth="1"/>
    <col min="4880" max="4880" width="11.33203125" style="26" customWidth="1"/>
    <col min="4881" max="4881" width="11.5546875" style="26" customWidth="1"/>
    <col min="4882" max="4882" width="18.44140625" style="26" customWidth="1"/>
    <col min="4883" max="4883" width="7.33203125" style="26" customWidth="1"/>
    <col min="4884" max="4884" width="17.33203125" style="26" customWidth="1"/>
    <col min="4885" max="4885" width="6.33203125" style="26" customWidth="1"/>
    <col min="4886" max="4886" width="9" style="26" customWidth="1"/>
    <col min="4887" max="4887" width="16.6640625" style="26" customWidth="1"/>
    <col min="4888" max="4888" width="16.6640625" style="26" bestFit="1" customWidth="1"/>
    <col min="4889" max="5121" width="9.109375" style="26"/>
    <col min="5122" max="5122" width="8.88671875" style="26" bestFit="1" customWidth="1"/>
    <col min="5123" max="5123" width="9.44140625" style="26" bestFit="1" customWidth="1"/>
    <col min="5124" max="5124" width="12.109375" style="26" bestFit="1" customWidth="1"/>
    <col min="5125" max="5125" width="13.6640625" style="26" customWidth="1"/>
    <col min="5126" max="5126" width="0" style="26" hidden="1" customWidth="1"/>
    <col min="5127" max="5127" width="15.5546875" style="26" customWidth="1"/>
    <col min="5128" max="5128" width="60.6640625" style="26" bestFit="1" customWidth="1"/>
    <col min="5129" max="5129" width="12.5546875" style="26" customWidth="1"/>
    <col min="5130" max="5130" width="10.109375" style="26" customWidth="1"/>
    <col min="5131" max="5131" width="15.6640625" style="26" customWidth="1"/>
    <col min="5132" max="5132" width="11.88671875" style="26" bestFit="1" customWidth="1"/>
    <col min="5133" max="5133" width="6" style="26" bestFit="1" customWidth="1"/>
    <col min="5134" max="5134" width="7.44140625" style="26" bestFit="1" customWidth="1"/>
    <col min="5135" max="5135" width="4.33203125" style="26" bestFit="1" customWidth="1"/>
    <col min="5136" max="5136" width="11.33203125" style="26" customWidth="1"/>
    <col min="5137" max="5137" width="11.5546875" style="26" customWidth="1"/>
    <col min="5138" max="5138" width="18.44140625" style="26" customWidth="1"/>
    <col min="5139" max="5139" width="7.33203125" style="26" customWidth="1"/>
    <col min="5140" max="5140" width="17.33203125" style="26" customWidth="1"/>
    <col min="5141" max="5141" width="6.33203125" style="26" customWidth="1"/>
    <col min="5142" max="5142" width="9" style="26" customWidth="1"/>
    <col min="5143" max="5143" width="16.6640625" style="26" customWidth="1"/>
    <col min="5144" max="5144" width="16.6640625" style="26" bestFit="1" customWidth="1"/>
    <col min="5145" max="5377" width="9.109375" style="26"/>
    <col min="5378" max="5378" width="8.88671875" style="26" bestFit="1" customWidth="1"/>
    <col min="5379" max="5379" width="9.44140625" style="26" bestFit="1" customWidth="1"/>
    <col min="5380" max="5380" width="12.109375" style="26" bestFit="1" customWidth="1"/>
    <col min="5381" max="5381" width="13.6640625" style="26" customWidth="1"/>
    <col min="5382" max="5382" width="0" style="26" hidden="1" customWidth="1"/>
    <col min="5383" max="5383" width="15.5546875" style="26" customWidth="1"/>
    <col min="5384" max="5384" width="60.6640625" style="26" bestFit="1" customWidth="1"/>
    <col min="5385" max="5385" width="12.5546875" style="26" customWidth="1"/>
    <col min="5386" max="5386" width="10.109375" style="26" customWidth="1"/>
    <col min="5387" max="5387" width="15.6640625" style="26" customWidth="1"/>
    <col min="5388" max="5388" width="11.88671875" style="26" bestFit="1" customWidth="1"/>
    <col min="5389" max="5389" width="6" style="26" bestFit="1" customWidth="1"/>
    <col min="5390" max="5390" width="7.44140625" style="26" bestFit="1" customWidth="1"/>
    <col min="5391" max="5391" width="4.33203125" style="26" bestFit="1" customWidth="1"/>
    <col min="5392" max="5392" width="11.33203125" style="26" customWidth="1"/>
    <col min="5393" max="5393" width="11.5546875" style="26" customWidth="1"/>
    <col min="5394" max="5394" width="18.44140625" style="26" customWidth="1"/>
    <col min="5395" max="5395" width="7.33203125" style="26" customWidth="1"/>
    <col min="5396" max="5396" width="17.33203125" style="26" customWidth="1"/>
    <col min="5397" max="5397" width="6.33203125" style="26" customWidth="1"/>
    <col min="5398" max="5398" width="9" style="26" customWidth="1"/>
    <col min="5399" max="5399" width="16.6640625" style="26" customWidth="1"/>
    <col min="5400" max="5400" width="16.6640625" style="26" bestFit="1" customWidth="1"/>
    <col min="5401" max="5633" width="9.109375" style="26"/>
    <col min="5634" max="5634" width="8.88671875" style="26" bestFit="1" customWidth="1"/>
    <col min="5635" max="5635" width="9.44140625" style="26" bestFit="1" customWidth="1"/>
    <col min="5636" max="5636" width="12.109375" style="26" bestFit="1" customWidth="1"/>
    <col min="5637" max="5637" width="13.6640625" style="26" customWidth="1"/>
    <col min="5638" max="5638" width="0" style="26" hidden="1" customWidth="1"/>
    <col min="5639" max="5639" width="15.5546875" style="26" customWidth="1"/>
    <col min="5640" max="5640" width="60.6640625" style="26" bestFit="1" customWidth="1"/>
    <col min="5641" max="5641" width="12.5546875" style="26" customWidth="1"/>
    <col min="5642" max="5642" width="10.109375" style="26" customWidth="1"/>
    <col min="5643" max="5643" width="15.6640625" style="26" customWidth="1"/>
    <col min="5644" max="5644" width="11.88671875" style="26" bestFit="1" customWidth="1"/>
    <col min="5645" max="5645" width="6" style="26" bestFit="1" customWidth="1"/>
    <col min="5646" max="5646" width="7.44140625" style="26" bestFit="1" customWidth="1"/>
    <col min="5647" max="5647" width="4.33203125" style="26" bestFit="1" customWidth="1"/>
    <col min="5648" max="5648" width="11.33203125" style="26" customWidth="1"/>
    <col min="5649" max="5649" width="11.5546875" style="26" customWidth="1"/>
    <col min="5650" max="5650" width="18.44140625" style="26" customWidth="1"/>
    <col min="5651" max="5651" width="7.33203125" style="26" customWidth="1"/>
    <col min="5652" max="5652" width="17.33203125" style="26" customWidth="1"/>
    <col min="5653" max="5653" width="6.33203125" style="26" customWidth="1"/>
    <col min="5654" max="5654" width="9" style="26" customWidth="1"/>
    <col min="5655" max="5655" width="16.6640625" style="26" customWidth="1"/>
    <col min="5656" max="5656" width="16.6640625" style="26" bestFit="1" customWidth="1"/>
    <col min="5657" max="5889" width="9.109375" style="26"/>
    <col min="5890" max="5890" width="8.88671875" style="26" bestFit="1" customWidth="1"/>
    <col min="5891" max="5891" width="9.44140625" style="26" bestFit="1" customWidth="1"/>
    <col min="5892" max="5892" width="12.109375" style="26" bestFit="1" customWidth="1"/>
    <col min="5893" max="5893" width="13.6640625" style="26" customWidth="1"/>
    <col min="5894" max="5894" width="0" style="26" hidden="1" customWidth="1"/>
    <col min="5895" max="5895" width="15.5546875" style="26" customWidth="1"/>
    <col min="5896" max="5896" width="60.6640625" style="26" bestFit="1" customWidth="1"/>
    <col min="5897" max="5897" width="12.5546875" style="26" customWidth="1"/>
    <col min="5898" max="5898" width="10.109375" style="26" customWidth="1"/>
    <col min="5899" max="5899" width="15.6640625" style="26" customWidth="1"/>
    <col min="5900" max="5900" width="11.88671875" style="26" bestFit="1" customWidth="1"/>
    <col min="5901" max="5901" width="6" style="26" bestFit="1" customWidth="1"/>
    <col min="5902" max="5902" width="7.44140625" style="26" bestFit="1" customWidth="1"/>
    <col min="5903" max="5903" width="4.33203125" style="26" bestFit="1" customWidth="1"/>
    <col min="5904" max="5904" width="11.33203125" style="26" customWidth="1"/>
    <col min="5905" max="5905" width="11.5546875" style="26" customWidth="1"/>
    <col min="5906" max="5906" width="18.44140625" style="26" customWidth="1"/>
    <col min="5907" max="5907" width="7.33203125" style="26" customWidth="1"/>
    <col min="5908" max="5908" width="17.33203125" style="26" customWidth="1"/>
    <col min="5909" max="5909" width="6.33203125" style="26" customWidth="1"/>
    <col min="5910" max="5910" width="9" style="26" customWidth="1"/>
    <col min="5911" max="5911" width="16.6640625" style="26" customWidth="1"/>
    <col min="5912" max="5912" width="16.6640625" style="26" bestFit="1" customWidth="1"/>
    <col min="5913" max="6145" width="9.109375" style="26"/>
    <col min="6146" max="6146" width="8.88671875" style="26" bestFit="1" customWidth="1"/>
    <col min="6147" max="6147" width="9.44140625" style="26" bestFit="1" customWidth="1"/>
    <col min="6148" max="6148" width="12.109375" style="26" bestFit="1" customWidth="1"/>
    <col min="6149" max="6149" width="13.6640625" style="26" customWidth="1"/>
    <col min="6150" max="6150" width="0" style="26" hidden="1" customWidth="1"/>
    <col min="6151" max="6151" width="15.5546875" style="26" customWidth="1"/>
    <col min="6152" max="6152" width="60.6640625" style="26" bestFit="1" customWidth="1"/>
    <col min="6153" max="6153" width="12.5546875" style="26" customWidth="1"/>
    <col min="6154" max="6154" width="10.109375" style="26" customWidth="1"/>
    <col min="6155" max="6155" width="15.6640625" style="26" customWidth="1"/>
    <col min="6156" max="6156" width="11.88671875" style="26" bestFit="1" customWidth="1"/>
    <col min="6157" max="6157" width="6" style="26" bestFit="1" customWidth="1"/>
    <col min="6158" max="6158" width="7.44140625" style="26" bestFit="1" customWidth="1"/>
    <col min="6159" max="6159" width="4.33203125" style="26" bestFit="1" customWidth="1"/>
    <col min="6160" max="6160" width="11.33203125" style="26" customWidth="1"/>
    <col min="6161" max="6161" width="11.5546875" style="26" customWidth="1"/>
    <col min="6162" max="6162" width="18.44140625" style="26" customWidth="1"/>
    <col min="6163" max="6163" width="7.33203125" style="26" customWidth="1"/>
    <col min="6164" max="6164" width="17.33203125" style="26" customWidth="1"/>
    <col min="6165" max="6165" width="6.33203125" style="26" customWidth="1"/>
    <col min="6166" max="6166" width="9" style="26" customWidth="1"/>
    <col min="6167" max="6167" width="16.6640625" style="26" customWidth="1"/>
    <col min="6168" max="6168" width="16.6640625" style="26" bestFit="1" customWidth="1"/>
    <col min="6169" max="6401" width="9.109375" style="26"/>
    <col min="6402" max="6402" width="8.88671875" style="26" bestFit="1" customWidth="1"/>
    <col min="6403" max="6403" width="9.44140625" style="26" bestFit="1" customWidth="1"/>
    <col min="6404" max="6404" width="12.109375" style="26" bestFit="1" customWidth="1"/>
    <col min="6405" max="6405" width="13.6640625" style="26" customWidth="1"/>
    <col min="6406" max="6406" width="0" style="26" hidden="1" customWidth="1"/>
    <col min="6407" max="6407" width="15.5546875" style="26" customWidth="1"/>
    <col min="6408" max="6408" width="60.6640625" style="26" bestFit="1" customWidth="1"/>
    <col min="6409" max="6409" width="12.5546875" style="26" customWidth="1"/>
    <col min="6410" max="6410" width="10.109375" style="26" customWidth="1"/>
    <col min="6411" max="6411" width="15.6640625" style="26" customWidth="1"/>
    <col min="6412" max="6412" width="11.88671875" style="26" bestFit="1" customWidth="1"/>
    <col min="6413" max="6413" width="6" style="26" bestFit="1" customWidth="1"/>
    <col min="6414" max="6414" width="7.44140625" style="26" bestFit="1" customWidth="1"/>
    <col min="6415" max="6415" width="4.33203125" style="26" bestFit="1" customWidth="1"/>
    <col min="6416" max="6416" width="11.33203125" style="26" customWidth="1"/>
    <col min="6417" max="6417" width="11.5546875" style="26" customWidth="1"/>
    <col min="6418" max="6418" width="18.44140625" style="26" customWidth="1"/>
    <col min="6419" max="6419" width="7.33203125" style="26" customWidth="1"/>
    <col min="6420" max="6420" width="17.33203125" style="26" customWidth="1"/>
    <col min="6421" max="6421" width="6.33203125" style="26" customWidth="1"/>
    <col min="6422" max="6422" width="9" style="26" customWidth="1"/>
    <col min="6423" max="6423" width="16.6640625" style="26" customWidth="1"/>
    <col min="6424" max="6424" width="16.6640625" style="26" bestFit="1" customWidth="1"/>
    <col min="6425" max="6657" width="9.109375" style="26"/>
    <col min="6658" max="6658" width="8.88671875" style="26" bestFit="1" customWidth="1"/>
    <col min="6659" max="6659" width="9.44140625" style="26" bestFit="1" customWidth="1"/>
    <col min="6660" max="6660" width="12.109375" style="26" bestFit="1" customWidth="1"/>
    <col min="6661" max="6661" width="13.6640625" style="26" customWidth="1"/>
    <col min="6662" max="6662" width="0" style="26" hidden="1" customWidth="1"/>
    <col min="6663" max="6663" width="15.5546875" style="26" customWidth="1"/>
    <col min="6664" max="6664" width="60.6640625" style="26" bestFit="1" customWidth="1"/>
    <col min="6665" max="6665" width="12.5546875" style="26" customWidth="1"/>
    <col min="6666" max="6666" width="10.109375" style="26" customWidth="1"/>
    <col min="6667" max="6667" width="15.6640625" style="26" customWidth="1"/>
    <col min="6668" max="6668" width="11.88671875" style="26" bestFit="1" customWidth="1"/>
    <col min="6669" max="6669" width="6" style="26" bestFit="1" customWidth="1"/>
    <col min="6670" max="6670" width="7.44140625" style="26" bestFit="1" customWidth="1"/>
    <col min="6671" max="6671" width="4.33203125" style="26" bestFit="1" customWidth="1"/>
    <col min="6672" max="6672" width="11.33203125" style="26" customWidth="1"/>
    <col min="6673" max="6673" width="11.5546875" style="26" customWidth="1"/>
    <col min="6674" max="6674" width="18.44140625" style="26" customWidth="1"/>
    <col min="6675" max="6675" width="7.33203125" style="26" customWidth="1"/>
    <col min="6676" max="6676" width="17.33203125" style="26" customWidth="1"/>
    <col min="6677" max="6677" width="6.33203125" style="26" customWidth="1"/>
    <col min="6678" max="6678" width="9" style="26" customWidth="1"/>
    <col min="6679" max="6679" width="16.6640625" style="26" customWidth="1"/>
    <col min="6680" max="6680" width="16.6640625" style="26" bestFit="1" customWidth="1"/>
    <col min="6681" max="6913" width="9.109375" style="26"/>
    <col min="6914" max="6914" width="8.88671875" style="26" bestFit="1" customWidth="1"/>
    <col min="6915" max="6915" width="9.44140625" style="26" bestFit="1" customWidth="1"/>
    <col min="6916" max="6916" width="12.109375" style="26" bestFit="1" customWidth="1"/>
    <col min="6917" max="6917" width="13.6640625" style="26" customWidth="1"/>
    <col min="6918" max="6918" width="0" style="26" hidden="1" customWidth="1"/>
    <col min="6919" max="6919" width="15.5546875" style="26" customWidth="1"/>
    <col min="6920" max="6920" width="60.6640625" style="26" bestFit="1" customWidth="1"/>
    <col min="6921" max="6921" width="12.5546875" style="26" customWidth="1"/>
    <col min="6922" max="6922" width="10.109375" style="26" customWidth="1"/>
    <col min="6923" max="6923" width="15.6640625" style="26" customWidth="1"/>
    <col min="6924" max="6924" width="11.88671875" style="26" bestFit="1" customWidth="1"/>
    <col min="6925" max="6925" width="6" style="26" bestFit="1" customWidth="1"/>
    <col min="6926" max="6926" width="7.44140625" style="26" bestFit="1" customWidth="1"/>
    <col min="6927" max="6927" width="4.33203125" style="26" bestFit="1" customWidth="1"/>
    <col min="6928" max="6928" width="11.33203125" style="26" customWidth="1"/>
    <col min="6929" max="6929" width="11.5546875" style="26" customWidth="1"/>
    <col min="6930" max="6930" width="18.44140625" style="26" customWidth="1"/>
    <col min="6931" max="6931" width="7.33203125" style="26" customWidth="1"/>
    <col min="6932" max="6932" width="17.33203125" style="26" customWidth="1"/>
    <col min="6933" max="6933" width="6.33203125" style="26" customWidth="1"/>
    <col min="6934" max="6934" width="9" style="26" customWidth="1"/>
    <col min="6935" max="6935" width="16.6640625" style="26" customWidth="1"/>
    <col min="6936" max="6936" width="16.6640625" style="26" bestFit="1" customWidth="1"/>
    <col min="6937" max="7169" width="9.109375" style="26"/>
    <col min="7170" max="7170" width="8.88671875" style="26" bestFit="1" customWidth="1"/>
    <col min="7171" max="7171" width="9.44140625" style="26" bestFit="1" customWidth="1"/>
    <col min="7172" max="7172" width="12.109375" style="26" bestFit="1" customWidth="1"/>
    <col min="7173" max="7173" width="13.6640625" style="26" customWidth="1"/>
    <col min="7174" max="7174" width="0" style="26" hidden="1" customWidth="1"/>
    <col min="7175" max="7175" width="15.5546875" style="26" customWidth="1"/>
    <col min="7176" max="7176" width="60.6640625" style="26" bestFit="1" customWidth="1"/>
    <col min="7177" max="7177" width="12.5546875" style="26" customWidth="1"/>
    <col min="7178" max="7178" width="10.109375" style="26" customWidth="1"/>
    <col min="7179" max="7179" width="15.6640625" style="26" customWidth="1"/>
    <col min="7180" max="7180" width="11.88671875" style="26" bestFit="1" customWidth="1"/>
    <col min="7181" max="7181" width="6" style="26" bestFit="1" customWidth="1"/>
    <col min="7182" max="7182" width="7.44140625" style="26" bestFit="1" customWidth="1"/>
    <col min="7183" max="7183" width="4.33203125" style="26" bestFit="1" customWidth="1"/>
    <col min="7184" max="7184" width="11.33203125" style="26" customWidth="1"/>
    <col min="7185" max="7185" width="11.5546875" style="26" customWidth="1"/>
    <col min="7186" max="7186" width="18.44140625" style="26" customWidth="1"/>
    <col min="7187" max="7187" width="7.33203125" style="26" customWidth="1"/>
    <col min="7188" max="7188" width="17.33203125" style="26" customWidth="1"/>
    <col min="7189" max="7189" width="6.33203125" style="26" customWidth="1"/>
    <col min="7190" max="7190" width="9" style="26" customWidth="1"/>
    <col min="7191" max="7191" width="16.6640625" style="26" customWidth="1"/>
    <col min="7192" max="7192" width="16.6640625" style="26" bestFit="1" customWidth="1"/>
    <col min="7193" max="7425" width="9.109375" style="26"/>
    <col min="7426" max="7426" width="8.88671875" style="26" bestFit="1" customWidth="1"/>
    <col min="7427" max="7427" width="9.44140625" style="26" bestFit="1" customWidth="1"/>
    <col min="7428" max="7428" width="12.109375" style="26" bestFit="1" customWidth="1"/>
    <col min="7429" max="7429" width="13.6640625" style="26" customWidth="1"/>
    <col min="7430" max="7430" width="0" style="26" hidden="1" customWidth="1"/>
    <col min="7431" max="7431" width="15.5546875" style="26" customWidth="1"/>
    <col min="7432" max="7432" width="60.6640625" style="26" bestFit="1" customWidth="1"/>
    <col min="7433" max="7433" width="12.5546875" style="26" customWidth="1"/>
    <col min="7434" max="7434" width="10.109375" style="26" customWidth="1"/>
    <col min="7435" max="7435" width="15.6640625" style="26" customWidth="1"/>
    <col min="7436" max="7436" width="11.88671875" style="26" bestFit="1" customWidth="1"/>
    <col min="7437" max="7437" width="6" style="26" bestFit="1" customWidth="1"/>
    <col min="7438" max="7438" width="7.44140625" style="26" bestFit="1" customWidth="1"/>
    <col min="7439" max="7439" width="4.33203125" style="26" bestFit="1" customWidth="1"/>
    <col min="7440" max="7440" width="11.33203125" style="26" customWidth="1"/>
    <col min="7441" max="7441" width="11.5546875" style="26" customWidth="1"/>
    <col min="7442" max="7442" width="18.44140625" style="26" customWidth="1"/>
    <col min="7443" max="7443" width="7.33203125" style="26" customWidth="1"/>
    <col min="7444" max="7444" width="17.33203125" style="26" customWidth="1"/>
    <col min="7445" max="7445" width="6.33203125" style="26" customWidth="1"/>
    <col min="7446" max="7446" width="9" style="26" customWidth="1"/>
    <col min="7447" max="7447" width="16.6640625" style="26" customWidth="1"/>
    <col min="7448" max="7448" width="16.6640625" style="26" bestFit="1" customWidth="1"/>
    <col min="7449" max="7681" width="9.109375" style="26"/>
    <col min="7682" max="7682" width="8.88671875" style="26" bestFit="1" customWidth="1"/>
    <col min="7683" max="7683" width="9.44140625" style="26" bestFit="1" customWidth="1"/>
    <col min="7684" max="7684" width="12.109375" style="26" bestFit="1" customWidth="1"/>
    <col min="7685" max="7685" width="13.6640625" style="26" customWidth="1"/>
    <col min="7686" max="7686" width="0" style="26" hidden="1" customWidth="1"/>
    <col min="7687" max="7687" width="15.5546875" style="26" customWidth="1"/>
    <col min="7688" max="7688" width="60.6640625" style="26" bestFit="1" customWidth="1"/>
    <col min="7689" max="7689" width="12.5546875" style="26" customWidth="1"/>
    <col min="7690" max="7690" width="10.109375" style="26" customWidth="1"/>
    <col min="7691" max="7691" width="15.6640625" style="26" customWidth="1"/>
    <col min="7692" max="7692" width="11.88671875" style="26" bestFit="1" customWidth="1"/>
    <col min="7693" max="7693" width="6" style="26" bestFit="1" customWidth="1"/>
    <col min="7694" max="7694" width="7.44140625" style="26" bestFit="1" customWidth="1"/>
    <col min="7695" max="7695" width="4.33203125" style="26" bestFit="1" customWidth="1"/>
    <col min="7696" max="7696" width="11.33203125" style="26" customWidth="1"/>
    <col min="7697" max="7697" width="11.5546875" style="26" customWidth="1"/>
    <col min="7698" max="7698" width="18.44140625" style="26" customWidth="1"/>
    <col min="7699" max="7699" width="7.33203125" style="26" customWidth="1"/>
    <col min="7700" max="7700" width="17.33203125" style="26" customWidth="1"/>
    <col min="7701" max="7701" width="6.33203125" style="26" customWidth="1"/>
    <col min="7702" max="7702" width="9" style="26" customWidth="1"/>
    <col min="7703" max="7703" width="16.6640625" style="26" customWidth="1"/>
    <col min="7704" max="7704" width="16.6640625" style="26" bestFit="1" customWidth="1"/>
    <col min="7705" max="7937" width="9.109375" style="26"/>
    <col min="7938" max="7938" width="8.88671875" style="26" bestFit="1" customWidth="1"/>
    <col min="7939" max="7939" width="9.44140625" style="26" bestFit="1" customWidth="1"/>
    <col min="7940" max="7940" width="12.109375" style="26" bestFit="1" customWidth="1"/>
    <col min="7941" max="7941" width="13.6640625" style="26" customWidth="1"/>
    <col min="7942" max="7942" width="0" style="26" hidden="1" customWidth="1"/>
    <col min="7943" max="7943" width="15.5546875" style="26" customWidth="1"/>
    <col min="7944" max="7944" width="60.6640625" style="26" bestFit="1" customWidth="1"/>
    <col min="7945" max="7945" width="12.5546875" style="26" customWidth="1"/>
    <col min="7946" max="7946" width="10.109375" style="26" customWidth="1"/>
    <col min="7947" max="7947" width="15.6640625" style="26" customWidth="1"/>
    <col min="7948" max="7948" width="11.88671875" style="26" bestFit="1" customWidth="1"/>
    <col min="7949" max="7949" width="6" style="26" bestFit="1" customWidth="1"/>
    <col min="7950" max="7950" width="7.44140625" style="26" bestFit="1" customWidth="1"/>
    <col min="7951" max="7951" width="4.33203125" style="26" bestFit="1" customWidth="1"/>
    <col min="7952" max="7952" width="11.33203125" style="26" customWidth="1"/>
    <col min="7953" max="7953" width="11.5546875" style="26" customWidth="1"/>
    <col min="7954" max="7954" width="18.44140625" style="26" customWidth="1"/>
    <col min="7955" max="7955" width="7.33203125" style="26" customWidth="1"/>
    <col min="7956" max="7956" width="17.33203125" style="26" customWidth="1"/>
    <col min="7957" max="7957" width="6.33203125" style="26" customWidth="1"/>
    <col min="7958" max="7958" width="9" style="26" customWidth="1"/>
    <col min="7959" max="7959" width="16.6640625" style="26" customWidth="1"/>
    <col min="7960" max="7960" width="16.6640625" style="26" bestFit="1" customWidth="1"/>
    <col min="7961" max="8193" width="9.109375" style="26"/>
    <col min="8194" max="8194" width="8.88671875" style="26" bestFit="1" customWidth="1"/>
    <col min="8195" max="8195" width="9.44140625" style="26" bestFit="1" customWidth="1"/>
    <col min="8196" max="8196" width="12.109375" style="26" bestFit="1" customWidth="1"/>
    <col min="8197" max="8197" width="13.6640625" style="26" customWidth="1"/>
    <col min="8198" max="8198" width="0" style="26" hidden="1" customWidth="1"/>
    <col min="8199" max="8199" width="15.5546875" style="26" customWidth="1"/>
    <col min="8200" max="8200" width="60.6640625" style="26" bestFit="1" customWidth="1"/>
    <col min="8201" max="8201" width="12.5546875" style="26" customWidth="1"/>
    <col min="8202" max="8202" width="10.109375" style="26" customWidth="1"/>
    <col min="8203" max="8203" width="15.6640625" style="26" customWidth="1"/>
    <col min="8204" max="8204" width="11.88671875" style="26" bestFit="1" customWidth="1"/>
    <col min="8205" max="8205" width="6" style="26" bestFit="1" customWidth="1"/>
    <col min="8206" max="8206" width="7.44140625" style="26" bestFit="1" customWidth="1"/>
    <col min="8207" max="8207" width="4.33203125" style="26" bestFit="1" customWidth="1"/>
    <col min="8208" max="8208" width="11.33203125" style="26" customWidth="1"/>
    <col min="8209" max="8209" width="11.5546875" style="26" customWidth="1"/>
    <col min="8210" max="8210" width="18.44140625" style="26" customWidth="1"/>
    <col min="8211" max="8211" width="7.33203125" style="26" customWidth="1"/>
    <col min="8212" max="8212" width="17.33203125" style="26" customWidth="1"/>
    <col min="8213" max="8213" width="6.33203125" style="26" customWidth="1"/>
    <col min="8214" max="8214" width="9" style="26" customWidth="1"/>
    <col min="8215" max="8215" width="16.6640625" style="26" customWidth="1"/>
    <col min="8216" max="8216" width="16.6640625" style="26" bestFit="1" customWidth="1"/>
    <col min="8217" max="8449" width="9.109375" style="26"/>
    <col min="8450" max="8450" width="8.88671875" style="26" bestFit="1" customWidth="1"/>
    <col min="8451" max="8451" width="9.44140625" style="26" bestFit="1" customWidth="1"/>
    <col min="8452" max="8452" width="12.109375" style="26" bestFit="1" customWidth="1"/>
    <col min="8453" max="8453" width="13.6640625" style="26" customWidth="1"/>
    <col min="8454" max="8454" width="0" style="26" hidden="1" customWidth="1"/>
    <col min="8455" max="8455" width="15.5546875" style="26" customWidth="1"/>
    <col min="8456" max="8456" width="60.6640625" style="26" bestFit="1" customWidth="1"/>
    <col min="8457" max="8457" width="12.5546875" style="26" customWidth="1"/>
    <col min="8458" max="8458" width="10.109375" style="26" customWidth="1"/>
    <col min="8459" max="8459" width="15.6640625" style="26" customWidth="1"/>
    <col min="8460" max="8460" width="11.88671875" style="26" bestFit="1" customWidth="1"/>
    <col min="8461" max="8461" width="6" style="26" bestFit="1" customWidth="1"/>
    <col min="8462" max="8462" width="7.44140625" style="26" bestFit="1" customWidth="1"/>
    <col min="8463" max="8463" width="4.33203125" style="26" bestFit="1" customWidth="1"/>
    <col min="8464" max="8464" width="11.33203125" style="26" customWidth="1"/>
    <col min="8465" max="8465" width="11.5546875" style="26" customWidth="1"/>
    <col min="8466" max="8466" width="18.44140625" style="26" customWidth="1"/>
    <col min="8467" max="8467" width="7.33203125" style="26" customWidth="1"/>
    <col min="8468" max="8468" width="17.33203125" style="26" customWidth="1"/>
    <col min="8469" max="8469" width="6.33203125" style="26" customWidth="1"/>
    <col min="8470" max="8470" width="9" style="26" customWidth="1"/>
    <col min="8471" max="8471" width="16.6640625" style="26" customWidth="1"/>
    <col min="8472" max="8472" width="16.6640625" style="26" bestFit="1" customWidth="1"/>
    <col min="8473" max="8705" width="9.109375" style="26"/>
    <col min="8706" max="8706" width="8.88671875" style="26" bestFit="1" customWidth="1"/>
    <col min="8707" max="8707" width="9.44140625" style="26" bestFit="1" customWidth="1"/>
    <col min="8708" max="8708" width="12.109375" style="26" bestFit="1" customWidth="1"/>
    <col min="8709" max="8709" width="13.6640625" style="26" customWidth="1"/>
    <col min="8710" max="8710" width="0" style="26" hidden="1" customWidth="1"/>
    <col min="8711" max="8711" width="15.5546875" style="26" customWidth="1"/>
    <col min="8712" max="8712" width="60.6640625" style="26" bestFit="1" customWidth="1"/>
    <col min="8713" max="8713" width="12.5546875" style="26" customWidth="1"/>
    <col min="8714" max="8714" width="10.109375" style="26" customWidth="1"/>
    <col min="8715" max="8715" width="15.6640625" style="26" customWidth="1"/>
    <col min="8716" max="8716" width="11.88671875" style="26" bestFit="1" customWidth="1"/>
    <col min="8717" max="8717" width="6" style="26" bestFit="1" customWidth="1"/>
    <col min="8718" max="8718" width="7.44140625" style="26" bestFit="1" customWidth="1"/>
    <col min="8719" max="8719" width="4.33203125" style="26" bestFit="1" customWidth="1"/>
    <col min="8720" max="8720" width="11.33203125" style="26" customWidth="1"/>
    <col min="8721" max="8721" width="11.5546875" style="26" customWidth="1"/>
    <col min="8722" max="8722" width="18.44140625" style="26" customWidth="1"/>
    <col min="8723" max="8723" width="7.33203125" style="26" customWidth="1"/>
    <col min="8724" max="8724" width="17.33203125" style="26" customWidth="1"/>
    <col min="8725" max="8725" width="6.33203125" style="26" customWidth="1"/>
    <col min="8726" max="8726" width="9" style="26" customWidth="1"/>
    <col min="8727" max="8727" width="16.6640625" style="26" customWidth="1"/>
    <col min="8728" max="8728" width="16.6640625" style="26" bestFit="1" customWidth="1"/>
    <col min="8729" max="8961" width="9.109375" style="26"/>
    <col min="8962" max="8962" width="8.88671875" style="26" bestFit="1" customWidth="1"/>
    <col min="8963" max="8963" width="9.44140625" style="26" bestFit="1" customWidth="1"/>
    <col min="8964" max="8964" width="12.109375" style="26" bestFit="1" customWidth="1"/>
    <col min="8965" max="8965" width="13.6640625" style="26" customWidth="1"/>
    <col min="8966" max="8966" width="0" style="26" hidden="1" customWidth="1"/>
    <col min="8967" max="8967" width="15.5546875" style="26" customWidth="1"/>
    <col min="8968" max="8968" width="60.6640625" style="26" bestFit="1" customWidth="1"/>
    <col min="8969" max="8969" width="12.5546875" style="26" customWidth="1"/>
    <col min="8970" max="8970" width="10.109375" style="26" customWidth="1"/>
    <col min="8971" max="8971" width="15.6640625" style="26" customWidth="1"/>
    <col min="8972" max="8972" width="11.88671875" style="26" bestFit="1" customWidth="1"/>
    <col min="8973" max="8973" width="6" style="26" bestFit="1" customWidth="1"/>
    <col min="8974" max="8974" width="7.44140625" style="26" bestFit="1" customWidth="1"/>
    <col min="8975" max="8975" width="4.33203125" style="26" bestFit="1" customWidth="1"/>
    <col min="8976" max="8976" width="11.33203125" style="26" customWidth="1"/>
    <col min="8977" max="8977" width="11.5546875" style="26" customWidth="1"/>
    <col min="8978" max="8978" width="18.44140625" style="26" customWidth="1"/>
    <col min="8979" max="8979" width="7.33203125" style="26" customWidth="1"/>
    <col min="8980" max="8980" width="17.33203125" style="26" customWidth="1"/>
    <col min="8981" max="8981" width="6.33203125" style="26" customWidth="1"/>
    <col min="8982" max="8982" width="9" style="26" customWidth="1"/>
    <col min="8983" max="8983" width="16.6640625" style="26" customWidth="1"/>
    <col min="8984" max="8984" width="16.6640625" style="26" bestFit="1" customWidth="1"/>
    <col min="8985" max="9217" width="9.109375" style="26"/>
    <col min="9218" max="9218" width="8.88671875" style="26" bestFit="1" customWidth="1"/>
    <col min="9219" max="9219" width="9.44140625" style="26" bestFit="1" customWidth="1"/>
    <col min="9220" max="9220" width="12.109375" style="26" bestFit="1" customWidth="1"/>
    <col min="9221" max="9221" width="13.6640625" style="26" customWidth="1"/>
    <col min="9222" max="9222" width="0" style="26" hidden="1" customWidth="1"/>
    <col min="9223" max="9223" width="15.5546875" style="26" customWidth="1"/>
    <col min="9224" max="9224" width="60.6640625" style="26" bestFit="1" customWidth="1"/>
    <col min="9225" max="9225" width="12.5546875" style="26" customWidth="1"/>
    <col min="9226" max="9226" width="10.109375" style="26" customWidth="1"/>
    <col min="9227" max="9227" width="15.6640625" style="26" customWidth="1"/>
    <col min="9228" max="9228" width="11.88671875" style="26" bestFit="1" customWidth="1"/>
    <col min="9229" max="9229" width="6" style="26" bestFit="1" customWidth="1"/>
    <col min="9230" max="9230" width="7.44140625" style="26" bestFit="1" customWidth="1"/>
    <col min="9231" max="9231" width="4.33203125" style="26" bestFit="1" customWidth="1"/>
    <col min="9232" max="9232" width="11.33203125" style="26" customWidth="1"/>
    <col min="9233" max="9233" width="11.5546875" style="26" customWidth="1"/>
    <col min="9234" max="9234" width="18.44140625" style="26" customWidth="1"/>
    <col min="9235" max="9235" width="7.33203125" style="26" customWidth="1"/>
    <col min="9236" max="9236" width="17.33203125" style="26" customWidth="1"/>
    <col min="9237" max="9237" width="6.33203125" style="26" customWidth="1"/>
    <col min="9238" max="9238" width="9" style="26" customWidth="1"/>
    <col min="9239" max="9239" width="16.6640625" style="26" customWidth="1"/>
    <col min="9240" max="9240" width="16.6640625" style="26" bestFit="1" customWidth="1"/>
    <col min="9241" max="9473" width="9.109375" style="26"/>
    <col min="9474" max="9474" width="8.88671875" style="26" bestFit="1" customWidth="1"/>
    <col min="9475" max="9475" width="9.44140625" style="26" bestFit="1" customWidth="1"/>
    <col min="9476" max="9476" width="12.109375" style="26" bestFit="1" customWidth="1"/>
    <col min="9477" max="9477" width="13.6640625" style="26" customWidth="1"/>
    <col min="9478" max="9478" width="0" style="26" hidden="1" customWidth="1"/>
    <col min="9479" max="9479" width="15.5546875" style="26" customWidth="1"/>
    <col min="9480" max="9480" width="60.6640625" style="26" bestFit="1" customWidth="1"/>
    <col min="9481" max="9481" width="12.5546875" style="26" customWidth="1"/>
    <col min="9482" max="9482" width="10.109375" style="26" customWidth="1"/>
    <col min="9483" max="9483" width="15.6640625" style="26" customWidth="1"/>
    <col min="9484" max="9484" width="11.88671875" style="26" bestFit="1" customWidth="1"/>
    <col min="9485" max="9485" width="6" style="26" bestFit="1" customWidth="1"/>
    <col min="9486" max="9486" width="7.44140625" style="26" bestFit="1" customWidth="1"/>
    <col min="9487" max="9487" width="4.33203125" style="26" bestFit="1" customWidth="1"/>
    <col min="9488" max="9488" width="11.33203125" style="26" customWidth="1"/>
    <col min="9489" max="9489" width="11.5546875" style="26" customWidth="1"/>
    <col min="9490" max="9490" width="18.44140625" style="26" customWidth="1"/>
    <col min="9491" max="9491" width="7.33203125" style="26" customWidth="1"/>
    <col min="9492" max="9492" width="17.33203125" style="26" customWidth="1"/>
    <col min="9493" max="9493" width="6.33203125" style="26" customWidth="1"/>
    <col min="9494" max="9494" width="9" style="26" customWidth="1"/>
    <col min="9495" max="9495" width="16.6640625" style="26" customWidth="1"/>
    <col min="9496" max="9496" width="16.6640625" style="26" bestFit="1" customWidth="1"/>
    <col min="9497" max="9729" width="9.109375" style="26"/>
    <col min="9730" max="9730" width="8.88671875" style="26" bestFit="1" customWidth="1"/>
    <col min="9731" max="9731" width="9.44140625" style="26" bestFit="1" customWidth="1"/>
    <col min="9732" max="9732" width="12.109375" style="26" bestFit="1" customWidth="1"/>
    <col min="9733" max="9733" width="13.6640625" style="26" customWidth="1"/>
    <col min="9734" max="9734" width="0" style="26" hidden="1" customWidth="1"/>
    <col min="9735" max="9735" width="15.5546875" style="26" customWidth="1"/>
    <col min="9736" max="9736" width="60.6640625" style="26" bestFit="1" customWidth="1"/>
    <col min="9737" max="9737" width="12.5546875" style="26" customWidth="1"/>
    <col min="9738" max="9738" width="10.109375" style="26" customWidth="1"/>
    <col min="9739" max="9739" width="15.6640625" style="26" customWidth="1"/>
    <col min="9740" max="9740" width="11.88671875" style="26" bestFit="1" customWidth="1"/>
    <col min="9741" max="9741" width="6" style="26" bestFit="1" customWidth="1"/>
    <col min="9742" max="9742" width="7.44140625" style="26" bestFit="1" customWidth="1"/>
    <col min="9743" max="9743" width="4.33203125" style="26" bestFit="1" customWidth="1"/>
    <col min="9744" max="9744" width="11.33203125" style="26" customWidth="1"/>
    <col min="9745" max="9745" width="11.5546875" style="26" customWidth="1"/>
    <col min="9746" max="9746" width="18.44140625" style="26" customWidth="1"/>
    <col min="9747" max="9747" width="7.33203125" style="26" customWidth="1"/>
    <col min="9748" max="9748" width="17.33203125" style="26" customWidth="1"/>
    <col min="9749" max="9749" width="6.33203125" style="26" customWidth="1"/>
    <col min="9750" max="9750" width="9" style="26" customWidth="1"/>
    <col min="9751" max="9751" width="16.6640625" style="26" customWidth="1"/>
    <col min="9752" max="9752" width="16.6640625" style="26" bestFit="1" customWidth="1"/>
    <col min="9753" max="9985" width="9.109375" style="26"/>
    <col min="9986" max="9986" width="8.88671875" style="26" bestFit="1" customWidth="1"/>
    <col min="9987" max="9987" width="9.44140625" style="26" bestFit="1" customWidth="1"/>
    <col min="9988" max="9988" width="12.109375" style="26" bestFit="1" customWidth="1"/>
    <col min="9989" max="9989" width="13.6640625" style="26" customWidth="1"/>
    <col min="9990" max="9990" width="0" style="26" hidden="1" customWidth="1"/>
    <col min="9991" max="9991" width="15.5546875" style="26" customWidth="1"/>
    <col min="9992" max="9992" width="60.6640625" style="26" bestFit="1" customWidth="1"/>
    <col min="9993" max="9993" width="12.5546875" style="26" customWidth="1"/>
    <col min="9994" max="9994" width="10.109375" style="26" customWidth="1"/>
    <col min="9995" max="9995" width="15.6640625" style="26" customWidth="1"/>
    <col min="9996" max="9996" width="11.88671875" style="26" bestFit="1" customWidth="1"/>
    <col min="9997" max="9997" width="6" style="26" bestFit="1" customWidth="1"/>
    <col min="9998" max="9998" width="7.44140625" style="26" bestFit="1" customWidth="1"/>
    <col min="9999" max="9999" width="4.33203125" style="26" bestFit="1" customWidth="1"/>
    <col min="10000" max="10000" width="11.33203125" style="26" customWidth="1"/>
    <col min="10001" max="10001" width="11.5546875" style="26" customWidth="1"/>
    <col min="10002" max="10002" width="18.44140625" style="26" customWidth="1"/>
    <col min="10003" max="10003" width="7.33203125" style="26" customWidth="1"/>
    <col min="10004" max="10004" width="17.33203125" style="26" customWidth="1"/>
    <col min="10005" max="10005" width="6.33203125" style="26" customWidth="1"/>
    <col min="10006" max="10006" width="9" style="26" customWidth="1"/>
    <col min="10007" max="10007" width="16.6640625" style="26" customWidth="1"/>
    <col min="10008" max="10008" width="16.6640625" style="26" bestFit="1" customWidth="1"/>
    <col min="10009" max="10241" width="9.109375" style="26"/>
    <col min="10242" max="10242" width="8.88671875" style="26" bestFit="1" customWidth="1"/>
    <col min="10243" max="10243" width="9.44140625" style="26" bestFit="1" customWidth="1"/>
    <col min="10244" max="10244" width="12.109375" style="26" bestFit="1" customWidth="1"/>
    <col min="10245" max="10245" width="13.6640625" style="26" customWidth="1"/>
    <col min="10246" max="10246" width="0" style="26" hidden="1" customWidth="1"/>
    <col min="10247" max="10247" width="15.5546875" style="26" customWidth="1"/>
    <col min="10248" max="10248" width="60.6640625" style="26" bestFit="1" customWidth="1"/>
    <col min="10249" max="10249" width="12.5546875" style="26" customWidth="1"/>
    <col min="10250" max="10250" width="10.109375" style="26" customWidth="1"/>
    <col min="10251" max="10251" width="15.6640625" style="26" customWidth="1"/>
    <col min="10252" max="10252" width="11.88671875" style="26" bestFit="1" customWidth="1"/>
    <col min="10253" max="10253" width="6" style="26" bestFit="1" customWidth="1"/>
    <col min="10254" max="10254" width="7.44140625" style="26" bestFit="1" customWidth="1"/>
    <col min="10255" max="10255" width="4.33203125" style="26" bestFit="1" customWidth="1"/>
    <col min="10256" max="10256" width="11.33203125" style="26" customWidth="1"/>
    <col min="10257" max="10257" width="11.5546875" style="26" customWidth="1"/>
    <col min="10258" max="10258" width="18.44140625" style="26" customWidth="1"/>
    <col min="10259" max="10259" width="7.33203125" style="26" customWidth="1"/>
    <col min="10260" max="10260" width="17.33203125" style="26" customWidth="1"/>
    <col min="10261" max="10261" width="6.33203125" style="26" customWidth="1"/>
    <col min="10262" max="10262" width="9" style="26" customWidth="1"/>
    <col min="10263" max="10263" width="16.6640625" style="26" customWidth="1"/>
    <col min="10264" max="10264" width="16.6640625" style="26" bestFit="1" customWidth="1"/>
    <col min="10265" max="10497" width="9.109375" style="26"/>
    <col min="10498" max="10498" width="8.88671875" style="26" bestFit="1" customWidth="1"/>
    <col min="10499" max="10499" width="9.44140625" style="26" bestFit="1" customWidth="1"/>
    <col min="10500" max="10500" width="12.109375" style="26" bestFit="1" customWidth="1"/>
    <col min="10501" max="10501" width="13.6640625" style="26" customWidth="1"/>
    <col min="10502" max="10502" width="0" style="26" hidden="1" customWidth="1"/>
    <col min="10503" max="10503" width="15.5546875" style="26" customWidth="1"/>
    <col min="10504" max="10504" width="60.6640625" style="26" bestFit="1" customWidth="1"/>
    <col min="10505" max="10505" width="12.5546875" style="26" customWidth="1"/>
    <col min="10506" max="10506" width="10.109375" style="26" customWidth="1"/>
    <col min="10507" max="10507" width="15.6640625" style="26" customWidth="1"/>
    <col min="10508" max="10508" width="11.88671875" style="26" bestFit="1" customWidth="1"/>
    <col min="10509" max="10509" width="6" style="26" bestFit="1" customWidth="1"/>
    <col min="10510" max="10510" width="7.44140625" style="26" bestFit="1" customWidth="1"/>
    <col min="10511" max="10511" width="4.33203125" style="26" bestFit="1" customWidth="1"/>
    <col min="10512" max="10512" width="11.33203125" style="26" customWidth="1"/>
    <col min="10513" max="10513" width="11.5546875" style="26" customWidth="1"/>
    <col min="10514" max="10514" width="18.44140625" style="26" customWidth="1"/>
    <col min="10515" max="10515" width="7.33203125" style="26" customWidth="1"/>
    <col min="10516" max="10516" width="17.33203125" style="26" customWidth="1"/>
    <col min="10517" max="10517" width="6.33203125" style="26" customWidth="1"/>
    <col min="10518" max="10518" width="9" style="26" customWidth="1"/>
    <col min="10519" max="10519" width="16.6640625" style="26" customWidth="1"/>
    <col min="10520" max="10520" width="16.6640625" style="26" bestFit="1" customWidth="1"/>
    <col min="10521" max="10753" width="9.109375" style="26"/>
    <col min="10754" max="10754" width="8.88671875" style="26" bestFit="1" customWidth="1"/>
    <col min="10755" max="10755" width="9.44140625" style="26" bestFit="1" customWidth="1"/>
    <col min="10756" max="10756" width="12.109375" style="26" bestFit="1" customWidth="1"/>
    <col min="10757" max="10757" width="13.6640625" style="26" customWidth="1"/>
    <col min="10758" max="10758" width="0" style="26" hidden="1" customWidth="1"/>
    <col min="10759" max="10759" width="15.5546875" style="26" customWidth="1"/>
    <col min="10760" max="10760" width="60.6640625" style="26" bestFit="1" customWidth="1"/>
    <col min="10761" max="10761" width="12.5546875" style="26" customWidth="1"/>
    <col min="10762" max="10762" width="10.109375" style="26" customWidth="1"/>
    <col min="10763" max="10763" width="15.6640625" style="26" customWidth="1"/>
    <col min="10764" max="10764" width="11.88671875" style="26" bestFit="1" customWidth="1"/>
    <col min="10765" max="10765" width="6" style="26" bestFit="1" customWidth="1"/>
    <col min="10766" max="10766" width="7.44140625" style="26" bestFit="1" customWidth="1"/>
    <col min="10767" max="10767" width="4.33203125" style="26" bestFit="1" customWidth="1"/>
    <col min="10768" max="10768" width="11.33203125" style="26" customWidth="1"/>
    <col min="10769" max="10769" width="11.5546875" style="26" customWidth="1"/>
    <col min="10770" max="10770" width="18.44140625" style="26" customWidth="1"/>
    <col min="10771" max="10771" width="7.33203125" style="26" customWidth="1"/>
    <col min="10772" max="10772" width="17.33203125" style="26" customWidth="1"/>
    <col min="10773" max="10773" width="6.33203125" style="26" customWidth="1"/>
    <col min="10774" max="10774" width="9" style="26" customWidth="1"/>
    <col min="10775" max="10775" width="16.6640625" style="26" customWidth="1"/>
    <col min="10776" max="10776" width="16.6640625" style="26" bestFit="1" customWidth="1"/>
    <col min="10777" max="11009" width="9.109375" style="26"/>
    <col min="11010" max="11010" width="8.88671875" style="26" bestFit="1" customWidth="1"/>
    <col min="11011" max="11011" width="9.44140625" style="26" bestFit="1" customWidth="1"/>
    <col min="11012" max="11012" width="12.109375" style="26" bestFit="1" customWidth="1"/>
    <col min="11013" max="11013" width="13.6640625" style="26" customWidth="1"/>
    <col min="11014" max="11014" width="0" style="26" hidden="1" customWidth="1"/>
    <col min="11015" max="11015" width="15.5546875" style="26" customWidth="1"/>
    <col min="11016" max="11016" width="60.6640625" style="26" bestFit="1" customWidth="1"/>
    <col min="11017" max="11017" width="12.5546875" style="26" customWidth="1"/>
    <col min="11018" max="11018" width="10.109375" style="26" customWidth="1"/>
    <col min="11019" max="11019" width="15.6640625" style="26" customWidth="1"/>
    <col min="11020" max="11020" width="11.88671875" style="26" bestFit="1" customWidth="1"/>
    <col min="11021" max="11021" width="6" style="26" bestFit="1" customWidth="1"/>
    <col min="11022" max="11022" width="7.44140625" style="26" bestFit="1" customWidth="1"/>
    <col min="11023" max="11023" width="4.33203125" style="26" bestFit="1" customWidth="1"/>
    <col min="11024" max="11024" width="11.33203125" style="26" customWidth="1"/>
    <col min="11025" max="11025" width="11.5546875" style="26" customWidth="1"/>
    <col min="11026" max="11026" width="18.44140625" style="26" customWidth="1"/>
    <col min="11027" max="11027" width="7.33203125" style="26" customWidth="1"/>
    <col min="11028" max="11028" width="17.33203125" style="26" customWidth="1"/>
    <col min="11029" max="11029" width="6.33203125" style="26" customWidth="1"/>
    <col min="11030" max="11030" width="9" style="26" customWidth="1"/>
    <col min="11031" max="11031" width="16.6640625" style="26" customWidth="1"/>
    <col min="11032" max="11032" width="16.6640625" style="26" bestFit="1" customWidth="1"/>
    <col min="11033" max="11265" width="9.109375" style="26"/>
    <col min="11266" max="11266" width="8.88671875" style="26" bestFit="1" customWidth="1"/>
    <col min="11267" max="11267" width="9.44140625" style="26" bestFit="1" customWidth="1"/>
    <col min="11268" max="11268" width="12.109375" style="26" bestFit="1" customWidth="1"/>
    <col min="11269" max="11269" width="13.6640625" style="26" customWidth="1"/>
    <col min="11270" max="11270" width="0" style="26" hidden="1" customWidth="1"/>
    <col min="11271" max="11271" width="15.5546875" style="26" customWidth="1"/>
    <col min="11272" max="11272" width="60.6640625" style="26" bestFit="1" customWidth="1"/>
    <col min="11273" max="11273" width="12.5546875" style="26" customWidth="1"/>
    <col min="11274" max="11274" width="10.109375" style="26" customWidth="1"/>
    <col min="11275" max="11275" width="15.6640625" style="26" customWidth="1"/>
    <col min="11276" max="11276" width="11.88671875" style="26" bestFit="1" customWidth="1"/>
    <col min="11277" max="11277" width="6" style="26" bestFit="1" customWidth="1"/>
    <col min="11278" max="11278" width="7.44140625" style="26" bestFit="1" customWidth="1"/>
    <col min="11279" max="11279" width="4.33203125" style="26" bestFit="1" customWidth="1"/>
    <col min="11280" max="11280" width="11.33203125" style="26" customWidth="1"/>
    <col min="11281" max="11281" width="11.5546875" style="26" customWidth="1"/>
    <col min="11282" max="11282" width="18.44140625" style="26" customWidth="1"/>
    <col min="11283" max="11283" width="7.33203125" style="26" customWidth="1"/>
    <col min="11284" max="11284" width="17.33203125" style="26" customWidth="1"/>
    <col min="11285" max="11285" width="6.33203125" style="26" customWidth="1"/>
    <col min="11286" max="11286" width="9" style="26" customWidth="1"/>
    <col min="11287" max="11287" width="16.6640625" style="26" customWidth="1"/>
    <col min="11288" max="11288" width="16.6640625" style="26" bestFit="1" customWidth="1"/>
    <col min="11289" max="11521" width="9.109375" style="26"/>
    <col min="11522" max="11522" width="8.88671875" style="26" bestFit="1" customWidth="1"/>
    <col min="11523" max="11523" width="9.44140625" style="26" bestFit="1" customWidth="1"/>
    <col min="11524" max="11524" width="12.109375" style="26" bestFit="1" customWidth="1"/>
    <col min="11525" max="11525" width="13.6640625" style="26" customWidth="1"/>
    <col min="11526" max="11526" width="0" style="26" hidden="1" customWidth="1"/>
    <col min="11527" max="11527" width="15.5546875" style="26" customWidth="1"/>
    <col min="11528" max="11528" width="60.6640625" style="26" bestFit="1" customWidth="1"/>
    <col min="11529" max="11529" width="12.5546875" style="26" customWidth="1"/>
    <col min="11530" max="11530" width="10.109375" style="26" customWidth="1"/>
    <col min="11531" max="11531" width="15.6640625" style="26" customWidth="1"/>
    <col min="11532" max="11532" width="11.88671875" style="26" bestFit="1" customWidth="1"/>
    <col min="11533" max="11533" width="6" style="26" bestFit="1" customWidth="1"/>
    <col min="11534" max="11534" width="7.44140625" style="26" bestFit="1" customWidth="1"/>
    <col min="11535" max="11535" width="4.33203125" style="26" bestFit="1" customWidth="1"/>
    <col min="11536" max="11536" width="11.33203125" style="26" customWidth="1"/>
    <col min="11537" max="11537" width="11.5546875" style="26" customWidth="1"/>
    <col min="11538" max="11538" width="18.44140625" style="26" customWidth="1"/>
    <col min="11539" max="11539" width="7.33203125" style="26" customWidth="1"/>
    <col min="11540" max="11540" width="17.33203125" style="26" customWidth="1"/>
    <col min="11541" max="11541" width="6.33203125" style="26" customWidth="1"/>
    <col min="11542" max="11542" width="9" style="26" customWidth="1"/>
    <col min="11543" max="11543" width="16.6640625" style="26" customWidth="1"/>
    <col min="11544" max="11544" width="16.6640625" style="26" bestFit="1" customWidth="1"/>
    <col min="11545" max="11777" width="9.109375" style="26"/>
    <col min="11778" max="11778" width="8.88671875" style="26" bestFit="1" customWidth="1"/>
    <col min="11779" max="11779" width="9.44140625" style="26" bestFit="1" customWidth="1"/>
    <col min="11780" max="11780" width="12.109375" style="26" bestFit="1" customWidth="1"/>
    <col min="11781" max="11781" width="13.6640625" style="26" customWidth="1"/>
    <col min="11782" max="11782" width="0" style="26" hidden="1" customWidth="1"/>
    <col min="11783" max="11783" width="15.5546875" style="26" customWidth="1"/>
    <col min="11784" max="11784" width="60.6640625" style="26" bestFit="1" customWidth="1"/>
    <col min="11785" max="11785" width="12.5546875" style="26" customWidth="1"/>
    <col min="11786" max="11786" width="10.109375" style="26" customWidth="1"/>
    <col min="11787" max="11787" width="15.6640625" style="26" customWidth="1"/>
    <col min="11788" max="11788" width="11.88671875" style="26" bestFit="1" customWidth="1"/>
    <col min="11789" max="11789" width="6" style="26" bestFit="1" customWidth="1"/>
    <col min="11790" max="11790" width="7.44140625" style="26" bestFit="1" customWidth="1"/>
    <col min="11791" max="11791" width="4.33203125" style="26" bestFit="1" customWidth="1"/>
    <col min="11792" max="11792" width="11.33203125" style="26" customWidth="1"/>
    <col min="11793" max="11793" width="11.5546875" style="26" customWidth="1"/>
    <col min="11794" max="11794" width="18.44140625" style="26" customWidth="1"/>
    <col min="11795" max="11795" width="7.33203125" style="26" customWidth="1"/>
    <col min="11796" max="11796" width="17.33203125" style="26" customWidth="1"/>
    <col min="11797" max="11797" width="6.33203125" style="26" customWidth="1"/>
    <col min="11798" max="11798" width="9" style="26" customWidth="1"/>
    <col min="11799" max="11799" width="16.6640625" style="26" customWidth="1"/>
    <col min="11800" max="11800" width="16.6640625" style="26" bestFit="1" customWidth="1"/>
    <col min="11801" max="12033" width="9.109375" style="26"/>
    <col min="12034" max="12034" width="8.88671875" style="26" bestFit="1" customWidth="1"/>
    <col min="12035" max="12035" width="9.44140625" style="26" bestFit="1" customWidth="1"/>
    <col min="12036" max="12036" width="12.109375" style="26" bestFit="1" customWidth="1"/>
    <col min="12037" max="12037" width="13.6640625" style="26" customWidth="1"/>
    <col min="12038" max="12038" width="0" style="26" hidden="1" customWidth="1"/>
    <col min="12039" max="12039" width="15.5546875" style="26" customWidth="1"/>
    <col min="12040" max="12040" width="60.6640625" style="26" bestFit="1" customWidth="1"/>
    <col min="12041" max="12041" width="12.5546875" style="26" customWidth="1"/>
    <col min="12042" max="12042" width="10.109375" style="26" customWidth="1"/>
    <col min="12043" max="12043" width="15.6640625" style="26" customWidth="1"/>
    <col min="12044" max="12044" width="11.88671875" style="26" bestFit="1" customWidth="1"/>
    <col min="12045" max="12045" width="6" style="26" bestFit="1" customWidth="1"/>
    <col min="12046" max="12046" width="7.44140625" style="26" bestFit="1" customWidth="1"/>
    <col min="12047" max="12047" width="4.33203125" style="26" bestFit="1" customWidth="1"/>
    <col min="12048" max="12048" width="11.33203125" style="26" customWidth="1"/>
    <col min="12049" max="12049" width="11.5546875" style="26" customWidth="1"/>
    <col min="12050" max="12050" width="18.44140625" style="26" customWidth="1"/>
    <col min="12051" max="12051" width="7.33203125" style="26" customWidth="1"/>
    <col min="12052" max="12052" width="17.33203125" style="26" customWidth="1"/>
    <col min="12053" max="12053" width="6.33203125" style="26" customWidth="1"/>
    <col min="12054" max="12054" width="9" style="26" customWidth="1"/>
    <col min="12055" max="12055" width="16.6640625" style="26" customWidth="1"/>
    <col min="12056" max="12056" width="16.6640625" style="26" bestFit="1" customWidth="1"/>
    <col min="12057" max="12289" width="9.109375" style="26"/>
    <col min="12290" max="12290" width="8.88671875" style="26" bestFit="1" customWidth="1"/>
    <col min="12291" max="12291" width="9.44140625" style="26" bestFit="1" customWidth="1"/>
    <col min="12292" max="12292" width="12.109375" style="26" bestFit="1" customWidth="1"/>
    <col min="12293" max="12293" width="13.6640625" style="26" customWidth="1"/>
    <col min="12294" max="12294" width="0" style="26" hidden="1" customWidth="1"/>
    <col min="12295" max="12295" width="15.5546875" style="26" customWidth="1"/>
    <col min="12296" max="12296" width="60.6640625" style="26" bestFit="1" customWidth="1"/>
    <col min="12297" max="12297" width="12.5546875" style="26" customWidth="1"/>
    <col min="12298" max="12298" width="10.109375" style="26" customWidth="1"/>
    <col min="12299" max="12299" width="15.6640625" style="26" customWidth="1"/>
    <col min="12300" max="12300" width="11.88671875" style="26" bestFit="1" customWidth="1"/>
    <col min="12301" max="12301" width="6" style="26" bestFit="1" customWidth="1"/>
    <col min="12302" max="12302" width="7.44140625" style="26" bestFit="1" customWidth="1"/>
    <col min="12303" max="12303" width="4.33203125" style="26" bestFit="1" customWidth="1"/>
    <col min="12304" max="12304" width="11.33203125" style="26" customWidth="1"/>
    <col min="12305" max="12305" width="11.5546875" style="26" customWidth="1"/>
    <col min="12306" max="12306" width="18.44140625" style="26" customWidth="1"/>
    <col min="12307" max="12307" width="7.33203125" style="26" customWidth="1"/>
    <col min="12308" max="12308" width="17.33203125" style="26" customWidth="1"/>
    <col min="12309" max="12309" width="6.33203125" style="26" customWidth="1"/>
    <col min="12310" max="12310" width="9" style="26" customWidth="1"/>
    <col min="12311" max="12311" width="16.6640625" style="26" customWidth="1"/>
    <col min="12312" max="12312" width="16.6640625" style="26" bestFit="1" customWidth="1"/>
    <col min="12313" max="12545" width="9.109375" style="26"/>
    <col min="12546" max="12546" width="8.88671875" style="26" bestFit="1" customWidth="1"/>
    <col min="12547" max="12547" width="9.44140625" style="26" bestFit="1" customWidth="1"/>
    <col min="12548" max="12548" width="12.109375" style="26" bestFit="1" customWidth="1"/>
    <col min="12549" max="12549" width="13.6640625" style="26" customWidth="1"/>
    <col min="12550" max="12550" width="0" style="26" hidden="1" customWidth="1"/>
    <col min="12551" max="12551" width="15.5546875" style="26" customWidth="1"/>
    <col min="12552" max="12552" width="60.6640625" style="26" bestFit="1" customWidth="1"/>
    <col min="12553" max="12553" width="12.5546875" style="26" customWidth="1"/>
    <col min="12554" max="12554" width="10.109375" style="26" customWidth="1"/>
    <col min="12555" max="12555" width="15.6640625" style="26" customWidth="1"/>
    <col min="12556" max="12556" width="11.88671875" style="26" bestFit="1" customWidth="1"/>
    <col min="12557" max="12557" width="6" style="26" bestFit="1" customWidth="1"/>
    <col min="12558" max="12558" width="7.44140625" style="26" bestFit="1" customWidth="1"/>
    <col min="12559" max="12559" width="4.33203125" style="26" bestFit="1" customWidth="1"/>
    <col min="12560" max="12560" width="11.33203125" style="26" customWidth="1"/>
    <col min="12561" max="12561" width="11.5546875" style="26" customWidth="1"/>
    <col min="12562" max="12562" width="18.44140625" style="26" customWidth="1"/>
    <col min="12563" max="12563" width="7.33203125" style="26" customWidth="1"/>
    <col min="12564" max="12564" width="17.33203125" style="26" customWidth="1"/>
    <col min="12565" max="12565" width="6.33203125" style="26" customWidth="1"/>
    <col min="12566" max="12566" width="9" style="26" customWidth="1"/>
    <col min="12567" max="12567" width="16.6640625" style="26" customWidth="1"/>
    <col min="12568" max="12568" width="16.6640625" style="26" bestFit="1" customWidth="1"/>
    <col min="12569" max="12801" width="9.109375" style="26"/>
    <col min="12802" max="12802" width="8.88671875" style="26" bestFit="1" customWidth="1"/>
    <col min="12803" max="12803" width="9.44140625" style="26" bestFit="1" customWidth="1"/>
    <col min="12804" max="12804" width="12.109375" style="26" bestFit="1" customWidth="1"/>
    <col min="12805" max="12805" width="13.6640625" style="26" customWidth="1"/>
    <col min="12806" max="12806" width="0" style="26" hidden="1" customWidth="1"/>
    <col min="12807" max="12807" width="15.5546875" style="26" customWidth="1"/>
    <col min="12808" max="12808" width="60.6640625" style="26" bestFit="1" customWidth="1"/>
    <col min="12809" max="12809" width="12.5546875" style="26" customWidth="1"/>
    <col min="12810" max="12810" width="10.109375" style="26" customWidth="1"/>
    <col min="12811" max="12811" width="15.6640625" style="26" customWidth="1"/>
    <col min="12812" max="12812" width="11.88671875" style="26" bestFit="1" customWidth="1"/>
    <col min="12813" max="12813" width="6" style="26" bestFit="1" customWidth="1"/>
    <col min="12814" max="12814" width="7.44140625" style="26" bestFit="1" customWidth="1"/>
    <col min="12815" max="12815" width="4.33203125" style="26" bestFit="1" customWidth="1"/>
    <col min="12816" max="12816" width="11.33203125" style="26" customWidth="1"/>
    <col min="12817" max="12817" width="11.5546875" style="26" customWidth="1"/>
    <col min="12818" max="12818" width="18.44140625" style="26" customWidth="1"/>
    <col min="12819" max="12819" width="7.33203125" style="26" customWidth="1"/>
    <col min="12820" max="12820" width="17.33203125" style="26" customWidth="1"/>
    <col min="12821" max="12821" width="6.33203125" style="26" customWidth="1"/>
    <col min="12822" max="12822" width="9" style="26" customWidth="1"/>
    <col min="12823" max="12823" width="16.6640625" style="26" customWidth="1"/>
    <col min="12824" max="12824" width="16.6640625" style="26" bestFit="1" customWidth="1"/>
    <col min="12825" max="13057" width="9.109375" style="26"/>
    <col min="13058" max="13058" width="8.88671875" style="26" bestFit="1" customWidth="1"/>
    <col min="13059" max="13059" width="9.44140625" style="26" bestFit="1" customWidth="1"/>
    <col min="13060" max="13060" width="12.109375" style="26" bestFit="1" customWidth="1"/>
    <col min="13061" max="13061" width="13.6640625" style="26" customWidth="1"/>
    <col min="13062" max="13062" width="0" style="26" hidden="1" customWidth="1"/>
    <col min="13063" max="13063" width="15.5546875" style="26" customWidth="1"/>
    <col min="13064" max="13064" width="60.6640625" style="26" bestFit="1" customWidth="1"/>
    <col min="13065" max="13065" width="12.5546875" style="26" customWidth="1"/>
    <col min="13066" max="13066" width="10.109375" style="26" customWidth="1"/>
    <col min="13067" max="13067" width="15.6640625" style="26" customWidth="1"/>
    <col min="13068" max="13068" width="11.88671875" style="26" bestFit="1" customWidth="1"/>
    <col min="13069" max="13069" width="6" style="26" bestFit="1" customWidth="1"/>
    <col min="13070" max="13070" width="7.44140625" style="26" bestFit="1" customWidth="1"/>
    <col min="13071" max="13071" width="4.33203125" style="26" bestFit="1" customWidth="1"/>
    <col min="13072" max="13072" width="11.33203125" style="26" customWidth="1"/>
    <col min="13073" max="13073" width="11.5546875" style="26" customWidth="1"/>
    <col min="13074" max="13074" width="18.44140625" style="26" customWidth="1"/>
    <col min="13075" max="13075" width="7.33203125" style="26" customWidth="1"/>
    <col min="13076" max="13076" width="17.33203125" style="26" customWidth="1"/>
    <col min="13077" max="13077" width="6.33203125" style="26" customWidth="1"/>
    <col min="13078" max="13078" width="9" style="26" customWidth="1"/>
    <col min="13079" max="13079" width="16.6640625" style="26" customWidth="1"/>
    <col min="13080" max="13080" width="16.6640625" style="26" bestFit="1" customWidth="1"/>
    <col min="13081" max="13313" width="9.109375" style="26"/>
    <col min="13314" max="13314" width="8.88671875" style="26" bestFit="1" customWidth="1"/>
    <col min="13315" max="13315" width="9.44140625" style="26" bestFit="1" customWidth="1"/>
    <col min="13316" max="13316" width="12.109375" style="26" bestFit="1" customWidth="1"/>
    <col min="13317" max="13317" width="13.6640625" style="26" customWidth="1"/>
    <col min="13318" max="13318" width="0" style="26" hidden="1" customWidth="1"/>
    <col min="13319" max="13319" width="15.5546875" style="26" customWidth="1"/>
    <col min="13320" max="13320" width="60.6640625" style="26" bestFit="1" customWidth="1"/>
    <col min="13321" max="13321" width="12.5546875" style="26" customWidth="1"/>
    <col min="13322" max="13322" width="10.109375" style="26" customWidth="1"/>
    <col min="13323" max="13323" width="15.6640625" style="26" customWidth="1"/>
    <col min="13324" max="13324" width="11.88671875" style="26" bestFit="1" customWidth="1"/>
    <col min="13325" max="13325" width="6" style="26" bestFit="1" customWidth="1"/>
    <col min="13326" max="13326" width="7.44140625" style="26" bestFit="1" customWidth="1"/>
    <col min="13327" max="13327" width="4.33203125" style="26" bestFit="1" customWidth="1"/>
    <col min="13328" max="13328" width="11.33203125" style="26" customWidth="1"/>
    <col min="13329" max="13329" width="11.5546875" style="26" customWidth="1"/>
    <col min="13330" max="13330" width="18.44140625" style="26" customWidth="1"/>
    <col min="13331" max="13331" width="7.33203125" style="26" customWidth="1"/>
    <col min="13332" max="13332" width="17.33203125" style="26" customWidth="1"/>
    <col min="13333" max="13333" width="6.33203125" style="26" customWidth="1"/>
    <col min="13334" max="13334" width="9" style="26" customWidth="1"/>
    <col min="13335" max="13335" width="16.6640625" style="26" customWidth="1"/>
    <col min="13336" max="13336" width="16.6640625" style="26" bestFit="1" customWidth="1"/>
    <col min="13337" max="13569" width="9.109375" style="26"/>
    <col min="13570" max="13570" width="8.88671875" style="26" bestFit="1" customWidth="1"/>
    <col min="13571" max="13571" width="9.44140625" style="26" bestFit="1" customWidth="1"/>
    <col min="13572" max="13572" width="12.109375" style="26" bestFit="1" customWidth="1"/>
    <col min="13573" max="13573" width="13.6640625" style="26" customWidth="1"/>
    <col min="13574" max="13574" width="0" style="26" hidden="1" customWidth="1"/>
    <col min="13575" max="13575" width="15.5546875" style="26" customWidth="1"/>
    <col min="13576" max="13576" width="60.6640625" style="26" bestFit="1" customWidth="1"/>
    <col min="13577" max="13577" width="12.5546875" style="26" customWidth="1"/>
    <col min="13578" max="13578" width="10.109375" style="26" customWidth="1"/>
    <col min="13579" max="13579" width="15.6640625" style="26" customWidth="1"/>
    <col min="13580" max="13580" width="11.88671875" style="26" bestFit="1" customWidth="1"/>
    <col min="13581" max="13581" width="6" style="26" bestFit="1" customWidth="1"/>
    <col min="13582" max="13582" width="7.44140625" style="26" bestFit="1" customWidth="1"/>
    <col min="13583" max="13583" width="4.33203125" style="26" bestFit="1" customWidth="1"/>
    <col min="13584" max="13584" width="11.33203125" style="26" customWidth="1"/>
    <col min="13585" max="13585" width="11.5546875" style="26" customWidth="1"/>
    <col min="13586" max="13586" width="18.44140625" style="26" customWidth="1"/>
    <col min="13587" max="13587" width="7.33203125" style="26" customWidth="1"/>
    <col min="13588" max="13588" width="17.33203125" style="26" customWidth="1"/>
    <col min="13589" max="13589" width="6.33203125" style="26" customWidth="1"/>
    <col min="13590" max="13590" width="9" style="26" customWidth="1"/>
    <col min="13591" max="13591" width="16.6640625" style="26" customWidth="1"/>
    <col min="13592" max="13592" width="16.6640625" style="26" bestFit="1" customWidth="1"/>
    <col min="13593" max="13825" width="9.109375" style="26"/>
    <col min="13826" max="13826" width="8.88671875" style="26" bestFit="1" customWidth="1"/>
    <col min="13827" max="13827" width="9.44140625" style="26" bestFit="1" customWidth="1"/>
    <col min="13828" max="13828" width="12.109375" style="26" bestFit="1" customWidth="1"/>
    <col min="13829" max="13829" width="13.6640625" style="26" customWidth="1"/>
    <col min="13830" max="13830" width="0" style="26" hidden="1" customWidth="1"/>
    <col min="13831" max="13831" width="15.5546875" style="26" customWidth="1"/>
    <col min="13832" max="13832" width="60.6640625" style="26" bestFit="1" customWidth="1"/>
    <col min="13833" max="13833" width="12.5546875" style="26" customWidth="1"/>
    <col min="13834" max="13834" width="10.109375" style="26" customWidth="1"/>
    <col min="13835" max="13835" width="15.6640625" style="26" customWidth="1"/>
    <col min="13836" max="13836" width="11.88671875" style="26" bestFit="1" customWidth="1"/>
    <col min="13837" max="13837" width="6" style="26" bestFit="1" customWidth="1"/>
    <col min="13838" max="13838" width="7.44140625" style="26" bestFit="1" customWidth="1"/>
    <col min="13839" max="13839" width="4.33203125" style="26" bestFit="1" customWidth="1"/>
    <col min="13840" max="13840" width="11.33203125" style="26" customWidth="1"/>
    <col min="13841" max="13841" width="11.5546875" style="26" customWidth="1"/>
    <col min="13842" max="13842" width="18.44140625" style="26" customWidth="1"/>
    <col min="13843" max="13843" width="7.33203125" style="26" customWidth="1"/>
    <col min="13844" max="13844" width="17.33203125" style="26" customWidth="1"/>
    <col min="13845" max="13845" width="6.33203125" style="26" customWidth="1"/>
    <col min="13846" max="13846" width="9" style="26" customWidth="1"/>
    <col min="13847" max="13847" width="16.6640625" style="26" customWidth="1"/>
    <col min="13848" max="13848" width="16.6640625" style="26" bestFit="1" customWidth="1"/>
    <col min="13849" max="14081" width="9.109375" style="26"/>
    <col min="14082" max="14082" width="8.88671875" style="26" bestFit="1" customWidth="1"/>
    <col min="14083" max="14083" width="9.44140625" style="26" bestFit="1" customWidth="1"/>
    <col min="14084" max="14084" width="12.109375" style="26" bestFit="1" customWidth="1"/>
    <col min="14085" max="14085" width="13.6640625" style="26" customWidth="1"/>
    <col min="14086" max="14086" width="0" style="26" hidden="1" customWidth="1"/>
    <col min="14087" max="14087" width="15.5546875" style="26" customWidth="1"/>
    <col min="14088" max="14088" width="60.6640625" style="26" bestFit="1" customWidth="1"/>
    <col min="14089" max="14089" width="12.5546875" style="26" customWidth="1"/>
    <col min="14090" max="14090" width="10.109375" style="26" customWidth="1"/>
    <col min="14091" max="14091" width="15.6640625" style="26" customWidth="1"/>
    <col min="14092" max="14092" width="11.88671875" style="26" bestFit="1" customWidth="1"/>
    <col min="14093" max="14093" width="6" style="26" bestFit="1" customWidth="1"/>
    <col min="14094" max="14094" width="7.44140625" style="26" bestFit="1" customWidth="1"/>
    <col min="14095" max="14095" width="4.33203125" style="26" bestFit="1" customWidth="1"/>
    <col min="14096" max="14096" width="11.33203125" style="26" customWidth="1"/>
    <col min="14097" max="14097" width="11.5546875" style="26" customWidth="1"/>
    <col min="14098" max="14098" width="18.44140625" style="26" customWidth="1"/>
    <col min="14099" max="14099" width="7.33203125" style="26" customWidth="1"/>
    <col min="14100" max="14100" width="17.33203125" style="26" customWidth="1"/>
    <col min="14101" max="14101" width="6.33203125" style="26" customWidth="1"/>
    <col min="14102" max="14102" width="9" style="26" customWidth="1"/>
    <col min="14103" max="14103" width="16.6640625" style="26" customWidth="1"/>
    <col min="14104" max="14104" width="16.6640625" style="26" bestFit="1" customWidth="1"/>
    <col min="14105" max="14337" width="9.109375" style="26"/>
    <col min="14338" max="14338" width="8.88671875" style="26" bestFit="1" customWidth="1"/>
    <col min="14339" max="14339" width="9.44140625" style="26" bestFit="1" customWidth="1"/>
    <col min="14340" max="14340" width="12.109375" style="26" bestFit="1" customWidth="1"/>
    <col min="14341" max="14341" width="13.6640625" style="26" customWidth="1"/>
    <col min="14342" max="14342" width="0" style="26" hidden="1" customWidth="1"/>
    <col min="14343" max="14343" width="15.5546875" style="26" customWidth="1"/>
    <col min="14344" max="14344" width="60.6640625" style="26" bestFit="1" customWidth="1"/>
    <col min="14345" max="14345" width="12.5546875" style="26" customWidth="1"/>
    <col min="14346" max="14346" width="10.109375" style="26" customWidth="1"/>
    <col min="14347" max="14347" width="15.6640625" style="26" customWidth="1"/>
    <col min="14348" max="14348" width="11.88671875" style="26" bestFit="1" customWidth="1"/>
    <col min="14349" max="14349" width="6" style="26" bestFit="1" customWidth="1"/>
    <col min="14350" max="14350" width="7.44140625" style="26" bestFit="1" customWidth="1"/>
    <col min="14351" max="14351" width="4.33203125" style="26" bestFit="1" customWidth="1"/>
    <col min="14352" max="14352" width="11.33203125" style="26" customWidth="1"/>
    <col min="14353" max="14353" width="11.5546875" style="26" customWidth="1"/>
    <col min="14354" max="14354" width="18.44140625" style="26" customWidth="1"/>
    <col min="14355" max="14355" width="7.33203125" style="26" customWidth="1"/>
    <col min="14356" max="14356" width="17.33203125" style="26" customWidth="1"/>
    <col min="14357" max="14357" width="6.33203125" style="26" customWidth="1"/>
    <col min="14358" max="14358" width="9" style="26" customWidth="1"/>
    <col min="14359" max="14359" width="16.6640625" style="26" customWidth="1"/>
    <col min="14360" max="14360" width="16.6640625" style="26" bestFit="1" customWidth="1"/>
    <col min="14361" max="14593" width="9.109375" style="26"/>
    <col min="14594" max="14594" width="8.88671875" style="26" bestFit="1" customWidth="1"/>
    <col min="14595" max="14595" width="9.44140625" style="26" bestFit="1" customWidth="1"/>
    <col min="14596" max="14596" width="12.109375" style="26" bestFit="1" customWidth="1"/>
    <col min="14597" max="14597" width="13.6640625" style="26" customWidth="1"/>
    <col min="14598" max="14598" width="0" style="26" hidden="1" customWidth="1"/>
    <col min="14599" max="14599" width="15.5546875" style="26" customWidth="1"/>
    <col min="14600" max="14600" width="60.6640625" style="26" bestFit="1" customWidth="1"/>
    <col min="14601" max="14601" width="12.5546875" style="26" customWidth="1"/>
    <col min="14602" max="14602" width="10.109375" style="26" customWidth="1"/>
    <col min="14603" max="14603" width="15.6640625" style="26" customWidth="1"/>
    <col min="14604" max="14604" width="11.88671875" style="26" bestFit="1" customWidth="1"/>
    <col min="14605" max="14605" width="6" style="26" bestFit="1" customWidth="1"/>
    <col min="14606" max="14606" width="7.44140625" style="26" bestFit="1" customWidth="1"/>
    <col min="14607" max="14607" width="4.33203125" style="26" bestFit="1" customWidth="1"/>
    <col min="14608" max="14608" width="11.33203125" style="26" customWidth="1"/>
    <col min="14609" max="14609" width="11.5546875" style="26" customWidth="1"/>
    <col min="14610" max="14610" width="18.44140625" style="26" customWidth="1"/>
    <col min="14611" max="14611" width="7.33203125" style="26" customWidth="1"/>
    <col min="14612" max="14612" width="17.33203125" style="26" customWidth="1"/>
    <col min="14613" max="14613" width="6.33203125" style="26" customWidth="1"/>
    <col min="14614" max="14614" width="9" style="26" customWidth="1"/>
    <col min="14615" max="14615" width="16.6640625" style="26" customWidth="1"/>
    <col min="14616" max="14616" width="16.6640625" style="26" bestFit="1" customWidth="1"/>
    <col min="14617" max="14849" width="9.109375" style="26"/>
    <col min="14850" max="14850" width="8.88671875" style="26" bestFit="1" customWidth="1"/>
    <col min="14851" max="14851" width="9.44140625" style="26" bestFit="1" customWidth="1"/>
    <col min="14852" max="14852" width="12.109375" style="26" bestFit="1" customWidth="1"/>
    <col min="14853" max="14853" width="13.6640625" style="26" customWidth="1"/>
    <col min="14854" max="14854" width="0" style="26" hidden="1" customWidth="1"/>
    <col min="14855" max="14855" width="15.5546875" style="26" customWidth="1"/>
    <col min="14856" max="14856" width="60.6640625" style="26" bestFit="1" customWidth="1"/>
    <col min="14857" max="14857" width="12.5546875" style="26" customWidth="1"/>
    <col min="14858" max="14858" width="10.109375" style="26" customWidth="1"/>
    <col min="14859" max="14859" width="15.6640625" style="26" customWidth="1"/>
    <col min="14860" max="14860" width="11.88671875" style="26" bestFit="1" customWidth="1"/>
    <col min="14861" max="14861" width="6" style="26" bestFit="1" customWidth="1"/>
    <col min="14862" max="14862" width="7.44140625" style="26" bestFit="1" customWidth="1"/>
    <col min="14863" max="14863" width="4.33203125" style="26" bestFit="1" customWidth="1"/>
    <col min="14864" max="14864" width="11.33203125" style="26" customWidth="1"/>
    <col min="14865" max="14865" width="11.5546875" style="26" customWidth="1"/>
    <col min="14866" max="14866" width="18.44140625" style="26" customWidth="1"/>
    <col min="14867" max="14867" width="7.33203125" style="26" customWidth="1"/>
    <col min="14868" max="14868" width="17.33203125" style="26" customWidth="1"/>
    <col min="14869" max="14869" width="6.33203125" style="26" customWidth="1"/>
    <col min="14870" max="14870" width="9" style="26" customWidth="1"/>
    <col min="14871" max="14871" width="16.6640625" style="26" customWidth="1"/>
    <col min="14872" max="14872" width="16.6640625" style="26" bestFit="1" customWidth="1"/>
    <col min="14873" max="15105" width="9.109375" style="26"/>
    <col min="15106" max="15106" width="8.88671875" style="26" bestFit="1" customWidth="1"/>
    <col min="15107" max="15107" width="9.44140625" style="26" bestFit="1" customWidth="1"/>
    <col min="15108" max="15108" width="12.109375" style="26" bestFit="1" customWidth="1"/>
    <col min="15109" max="15109" width="13.6640625" style="26" customWidth="1"/>
    <col min="15110" max="15110" width="0" style="26" hidden="1" customWidth="1"/>
    <col min="15111" max="15111" width="15.5546875" style="26" customWidth="1"/>
    <col min="15112" max="15112" width="60.6640625" style="26" bestFit="1" customWidth="1"/>
    <col min="15113" max="15113" width="12.5546875" style="26" customWidth="1"/>
    <col min="15114" max="15114" width="10.109375" style="26" customWidth="1"/>
    <col min="15115" max="15115" width="15.6640625" style="26" customWidth="1"/>
    <col min="15116" max="15116" width="11.88671875" style="26" bestFit="1" customWidth="1"/>
    <col min="15117" max="15117" width="6" style="26" bestFit="1" customWidth="1"/>
    <col min="15118" max="15118" width="7.44140625" style="26" bestFit="1" customWidth="1"/>
    <col min="15119" max="15119" width="4.33203125" style="26" bestFit="1" customWidth="1"/>
    <col min="15120" max="15120" width="11.33203125" style="26" customWidth="1"/>
    <col min="15121" max="15121" width="11.5546875" style="26" customWidth="1"/>
    <col min="15122" max="15122" width="18.44140625" style="26" customWidth="1"/>
    <col min="15123" max="15123" width="7.33203125" style="26" customWidth="1"/>
    <col min="15124" max="15124" width="17.33203125" style="26" customWidth="1"/>
    <col min="15125" max="15125" width="6.33203125" style="26" customWidth="1"/>
    <col min="15126" max="15126" width="9" style="26" customWidth="1"/>
    <col min="15127" max="15127" width="16.6640625" style="26" customWidth="1"/>
    <col min="15128" max="15128" width="16.6640625" style="26" bestFit="1" customWidth="1"/>
    <col min="15129" max="15361" width="9.109375" style="26"/>
    <col min="15362" max="15362" width="8.88671875" style="26" bestFit="1" customWidth="1"/>
    <col min="15363" max="15363" width="9.44140625" style="26" bestFit="1" customWidth="1"/>
    <col min="15364" max="15364" width="12.109375" style="26" bestFit="1" customWidth="1"/>
    <col min="15365" max="15365" width="13.6640625" style="26" customWidth="1"/>
    <col min="15366" max="15366" width="0" style="26" hidden="1" customWidth="1"/>
    <col min="15367" max="15367" width="15.5546875" style="26" customWidth="1"/>
    <col min="15368" max="15368" width="60.6640625" style="26" bestFit="1" customWidth="1"/>
    <col min="15369" max="15369" width="12.5546875" style="26" customWidth="1"/>
    <col min="15370" max="15370" width="10.109375" style="26" customWidth="1"/>
    <col min="15371" max="15371" width="15.6640625" style="26" customWidth="1"/>
    <col min="15372" max="15372" width="11.88671875" style="26" bestFit="1" customWidth="1"/>
    <col min="15373" max="15373" width="6" style="26" bestFit="1" customWidth="1"/>
    <col min="15374" max="15374" width="7.44140625" style="26" bestFit="1" customWidth="1"/>
    <col min="15375" max="15375" width="4.33203125" style="26" bestFit="1" customWidth="1"/>
    <col min="15376" max="15376" width="11.33203125" style="26" customWidth="1"/>
    <col min="15377" max="15377" width="11.5546875" style="26" customWidth="1"/>
    <col min="15378" max="15378" width="18.44140625" style="26" customWidth="1"/>
    <col min="15379" max="15379" width="7.33203125" style="26" customWidth="1"/>
    <col min="15380" max="15380" width="17.33203125" style="26" customWidth="1"/>
    <col min="15381" max="15381" width="6.33203125" style="26" customWidth="1"/>
    <col min="15382" max="15382" width="9" style="26" customWidth="1"/>
    <col min="15383" max="15383" width="16.6640625" style="26" customWidth="1"/>
    <col min="15384" max="15384" width="16.6640625" style="26" bestFit="1" customWidth="1"/>
    <col min="15385" max="15617" width="9.109375" style="26"/>
    <col min="15618" max="15618" width="8.88671875" style="26" bestFit="1" customWidth="1"/>
    <col min="15619" max="15619" width="9.44140625" style="26" bestFit="1" customWidth="1"/>
    <col min="15620" max="15620" width="12.109375" style="26" bestFit="1" customWidth="1"/>
    <col min="15621" max="15621" width="13.6640625" style="26" customWidth="1"/>
    <col min="15622" max="15622" width="0" style="26" hidden="1" customWidth="1"/>
    <col min="15623" max="15623" width="15.5546875" style="26" customWidth="1"/>
    <col min="15624" max="15624" width="60.6640625" style="26" bestFit="1" customWidth="1"/>
    <col min="15625" max="15625" width="12.5546875" style="26" customWidth="1"/>
    <col min="15626" max="15626" width="10.109375" style="26" customWidth="1"/>
    <col min="15627" max="15627" width="15.6640625" style="26" customWidth="1"/>
    <col min="15628" max="15628" width="11.88671875" style="26" bestFit="1" customWidth="1"/>
    <col min="15629" max="15629" width="6" style="26" bestFit="1" customWidth="1"/>
    <col min="15630" max="15630" width="7.44140625" style="26" bestFit="1" customWidth="1"/>
    <col min="15631" max="15631" width="4.33203125" style="26" bestFit="1" customWidth="1"/>
    <col min="15632" max="15632" width="11.33203125" style="26" customWidth="1"/>
    <col min="15633" max="15633" width="11.5546875" style="26" customWidth="1"/>
    <col min="15634" max="15634" width="18.44140625" style="26" customWidth="1"/>
    <col min="15635" max="15635" width="7.33203125" style="26" customWidth="1"/>
    <col min="15636" max="15636" width="17.33203125" style="26" customWidth="1"/>
    <col min="15637" max="15637" width="6.33203125" style="26" customWidth="1"/>
    <col min="15638" max="15638" width="9" style="26" customWidth="1"/>
    <col min="15639" max="15639" width="16.6640625" style="26" customWidth="1"/>
    <col min="15640" max="15640" width="16.6640625" style="26" bestFit="1" customWidth="1"/>
    <col min="15641" max="15873" width="9.109375" style="26"/>
    <col min="15874" max="15874" width="8.88671875" style="26" bestFit="1" customWidth="1"/>
    <col min="15875" max="15875" width="9.44140625" style="26" bestFit="1" customWidth="1"/>
    <col min="15876" max="15876" width="12.109375" style="26" bestFit="1" customWidth="1"/>
    <col min="15877" max="15877" width="13.6640625" style="26" customWidth="1"/>
    <col min="15878" max="15878" width="0" style="26" hidden="1" customWidth="1"/>
    <col min="15879" max="15879" width="15.5546875" style="26" customWidth="1"/>
    <col min="15880" max="15880" width="60.6640625" style="26" bestFit="1" customWidth="1"/>
    <col min="15881" max="15881" width="12.5546875" style="26" customWidth="1"/>
    <col min="15882" max="15882" width="10.109375" style="26" customWidth="1"/>
    <col min="15883" max="15883" width="15.6640625" style="26" customWidth="1"/>
    <col min="15884" max="15884" width="11.88671875" style="26" bestFit="1" customWidth="1"/>
    <col min="15885" max="15885" width="6" style="26" bestFit="1" customWidth="1"/>
    <col min="15886" max="15886" width="7.44140625" style="26" bestFit="1" customWidth="1"/>
    <col min="15887" max="15887" width="4.33203125" style="26" bestFit="1" customWidth="1"/>
    <col min="15888" max="15888" width="11.33203125" style="26" customWidth="1"/>
    <col min="15889" max="15889" width="11.5546875" style="26" customWidth="1"/>
    <col min="15890" max="15890" width="18.44140625" style="26" customWidth="1"/>
    <col min="15891" max="15891" width="7.33203125" style="26" customWidth="1"/>
    <col min="15892" max="15892" width="17.33203125" style="26" customWidth="1"/>
    <col min="15893" max="15893" width="6.33203125" style="26" customWidth="1"/>
    <col min="15894" max="15894" width="9" style="26" customWidth="1"/>
    <col min="15895" max="15895" width="16.6640625" style="26" customWidth="1"/>
    <col min="15896" max="15896" width="16.6640625" style="26" bestFit="1" customWidth="1"/>
    <col min="15897" max="16129" width="9.109375" style="26"/>
    <col min="16130" max="16130" width="8.88671875" style="26" bestFit="1" customWidth="1"/>
    <col min="16131" max="16131" width="9.44140625" style="26" bestFit="1" customWidth="1"/>
    <col min="16132" max="16132" width="12.109375" style="26" bestFit="1" customWidth="1"/>
    <col min="16133" max="16133" width="13.6640625" style="26" customWidth="1"/>
    <col min="16134" max="16134" width="0" style="26" hidden="1" customWidth="1"/>
    <col min="16135" max="16135" width="15.5546875" style="26" customWidth="1"/>
    <col min="16136" max="16136" width="60.6640625" style="26" bestFit="1" customWidth="1"/>
    <col min="16137" max="16137" width="12.5546875" style="26" customWidth="1"/>
    <col min="16138" max="16138" width="10.109375" style="26" customWidth="1"/>
    <col min="16139" max="16139" width="15.6640625" style="26" customWidth="1"/>
    <col min="16140" max="16140" width="11.88671875" style="26" bestFit="1" customWidth="1"/>
    <col min="16141" max="16141" width="6" style="26" bestFit="1" customWidth="1"/>
    <col min="16142" max="16142" width="7.44140625" style="26" bestFit="1" customWidth="1"/>
    <col min="16143" max="16143" width="4.33203125" style="26" bestFit="1" customWidth="1"/>
    <col min="16144" max="16144" width="11.33203125" style="26" customWidth="1"/>
    <col min="16145" max="16145" width="11.5546875" style="26" customWidth="1"/>
    <col min="16146" max="16146" width="18.44140625" style="26" customWidth="1"/>
    <col min="16147" max="16147" width="7.33203125" style="26" customWidth="1"/>
    <col min="16148" max="16148" width="17.33203125" style="26" customWidth="1"/>
    <col min="16149" max="16149" width="6.33203125" style="26" customWidth="1"/>
    <col min="16150" max="16150" width="9" style="26" customWidth="1"/>
    <col min="16151" max="16151" width="16.6640625" style="26" customWidth="1"/>
    <col min="16152" max="16152" width="16.6640625" style="26" bestFit="1" customWidth="1"/>
    <col min="16153" max="16384" width="9.109375" style="26"/>
  </cols>
  <sheetData>
    <row r="1" spans="1:29" ht="17.399999999999999" x14ac:dyDescent="0.3">
      <c r="A1" s="3"/>
      <c r="B1" s="12" t="s">
        <v>144</v>
      </c>
      <c r="C1" s="13"/>
      <c r="D1" s="14"/>
      <c r="E1" s="13"/>
      <c r="F1" s="13"/>
      <c r="G1" s="13"/>
      <c r="H1" s="13"/>
      <c r="I1" s="13"/>
      <c r="J1" s="15"/>
      <c r="K1" s="13"/>
      <c r="AB1" s="31"/>
    </row>
    <row r="2" spans="1:29" s="27" customFormat="1" x14ac:dyDescent="0.25">
      <c r="B2" s="27" t="s">
        <v>1</v>
      </c>
      <c r="C2" s="27" t="s">
        <v>11</v>
      </c>
      <c r="D2" s="17" t="s">
        <v>12</v>
      </c>
      <c r="E2" s="27" t="s">
        <v>2</v>
      </c>
      <c r="F2" s="27" t="s">
        <v>84</v>
      </c>
      <c r="G2" s="27" t="s">
        <v>3</v>
      </c>
      <c r="H2" s="27" t="s">
        <v>148</v>
      </c>
      <c r="I2" s="27" t="s">
        <v>147</v>
      </c>
      <c r="J2" s="18" t="s">
        <v>13</v>
      </c>
      <c r="K2" s="27" t="s">
        <v>14</v>
      </c>
      <c r="L2" s="27" t="s">
        <v>5</v>
      </c>
      <c r="M2" s="27" t="s">
        <v>15</v>
      </c>
      <c r="N2" s="19" t="s">
        <v>16</v>
      </c>
      <c r="O2" s="17" t="s">
        <v>17</v>
      </c>
      <c r="P2" s="27" t="s">
        <v>18</v>
      </c>
      <c r="Q2" s="27" t="s">
        <v>19</v>
      </c>
      <c r="R2" s="27" t="s">
        <v>20</v>
      </c>
      <c r="S2" s="27" t="s">
        <v>21</v>
      </c>
      <c r="T2" s="27" t="s">
        <v>22</v>
      </c>
      <c r="V2" s="27" t="s">
        <v>23</v>
      </c>
      <c r="W2" s="27" t="s">
        <v>42</v>
      </c>
      <c r="X2" s="27" t="s">
        <v>24</v>
      </c>
      <c r="Y2" s="27" t="s">
        <v>25</v>
      </c>
      <c r="Z2" s="27" t="s">
        <v>26</v>
      </c>
      <c r="AA2" s="27" t="s">
        <v>27</v>
      </c>
      <c r="AB2" s="31" t="s">
        <v>109</v>
      </c>
      <c r="AC2" s="31"/>
    </row>
    <row r="3" spans="1:29" s="27" customFormat="1" x14ac:dyDescent="0.25">
      <c r="A3" s="27" t="s">
        <v>43</v>
      </c>
      <c r="B3" s="27" t="s">
        <v>28</v>
      </c>
      <c r="C3" s="27" t="s">
        <v>28</v>
      </c>
      <c r="D3" s="17" t="s">
        <v>11</v>
      </c>
      <c r="H3" s="27" t="s">
        <v>9</v>
      </c>
      <c r="I3" s="27" t="s">
        <v>9</v>
      </c>
      <c r="J3" s="18" t="s">
        <v>29</v>
      </c>
      <c r="K3" s="27" t="s">
        <v>4</v>
      </c>
      <c r="L3" s="27" t="s">
        <v>28</v>
      </c>
      <c r="M3" s="27" t="s">
        <v>16</v>
      </c>
      <c r="N3" s="19" t="s">
        <v>6</v>
      </c>
      <c r="O3" s="8"/>
      <c r="P3" s="27" t="s">
        <v>30</v>
      </c>
      <c r="Q3" s="26"/>
      <c r="R3" s="26"/>
      <c r="S3" s="26"/>
      <c r="T3" s="26"/>
      <c r="U3" s="26"/>
      <c r="V3" s="26"/>
      <c r="AB3" s="81" t="s">
        <v>111</v>
      </c>
      <c r="AC3" s="31"/>
    </row>
    <row r="4" spans="1:29" ht="12" customHeight="1" x14ac:dyDescent="0.25">
      <c r="A4" s="62">
        <v>19</v>
      </c>
      <c r="B4" s="63">
        <v>100</v>
      </c>
      <c r="C4" s="63">
        <v>0</v>
      </c>
      <c r="D4" s="64">
        <v>864.29499999999996</v>
      </c>
      <c r="E4" s="63" t="s">
        <v>31</v>
      </c>
      <c r="F4" s="63" t="s">
        <v>91</v>
      </c>
      <c r="G4" s="63" t="s">
        <v>32</v>
      </c>
      <c r="H4" s="63">
        <v>900288067</v>
      </c>
      <c r="I4" s="83">
        <v>5706000</v>
      </c>
      <c r="J4" s="65">
        <f xml:space="preserve"> ROUND((P4*60000)+(O4*5200)+(Q4*2650)+(R4*840)+(T4*840)+(V4*1450)+(W4*670)+(X4*1300)+(Y4*420)+(Z4*2650),-3)</f>
        <v>5706000</v>
      </c>
      <c r="K4" s="66" t="s">
        <v>33</v>
      </c>
      <c r="L4" s="66" t="s">
        <v>34</v>
      </c>
      <c r="M4" s="66">
        <v>20170717</v>
      </c>
      <c r="N4" s="67">
        <v>5700000</v>
      </c>
      <c r="O4" s="64">
        <f>D4-P4</f>
        <v>864.29499999999996</v>
      </c>
      <c r="P4" s="63">
        <v>0</v>
      </c>
      <c r="Q4" s="63">
        <v>341</v>
      </c>
      <c r="R4" s="63">
        <v>64</v>
      </c>
      <c r="S4" s="63"/>
      <c r="T4" s="63"/>
      <c r="U4" s="63" t="s">
        <v>35</v>
      </c>
      <c r="V4" s="63">
        <v>120</v>
      </c>
      <c r="W4" s="63">
        <v>120</v>
      </c>
      <c r="X4" s="63"/>
      <c r="Y4" s="63"/>
      <c r="Z4" s="63"/>
      <c r="AA4" s="63"/>
      <c r="AB4" s="82">
        <f>+J4</f>
        <v>5706000</v>
      </c>
      <c r="AC4" s="68" t="s">
        <v>112</v>
      </c>
    </row>
    <row r="5" spans="1:29" ht="12" customHeight="1" x14ac:dyDescent="0.25">
      <c r="A5" s="62">
        <v>19</v>
      </c>
      <c r="B5" s="63">
        <v>168</v>
      </c>
      <c r="C5" s="63">
        <v>0</v>
      </c>
      <c r="D5" s="64">
        <v>2180.0381000000002</v>
      </c>
      <c r="E5" s="63" t="s">
        <v>7</v>
      </c>
      <c r="F5" s="63" t="s">
        <v>123</v>
      </c>
      <c r="G5" s="63" t="s">
        <v>120</v>
      </c>
      <c r="H5" s="63">
        <v>900209097</v>
      </c>
      <c r="I5" s="83">
        <v>67850000</v>
      </c>
      <c r="J5" s="65">
        <f xml:space="preserve"> ROUND((P5*250000)+(O5*2300)+(Q5*2650)+(R5*840)+(S5*500)+(T5*840)+(V5*840)+(W5*670)+(X5*1300)+(Y5*420)+(Z5*2650),-3)</f>
        <v>6785000</v>
      </c>
      <c r="K5" s="66" t="s">
        <v>121</v>
      </c>
      <c r="L5" s="66" t="s">
        <v>124</v>
      </c>
      <c r="M5" s="66" t="s">
        <v>125</v>
      </c>
      <c r="N5" s="67">
        <v>6859510</v>
      </c>
      <c r="O5" s="64">
        <f>D5-P5</f>
        <v>2180.0381000000002</v>
      </c>
      <c r="P5" s="63">
        <v>0</v>
      </c>
      <c r="Q5" s="63">
        <v>358</v>
      </c>
      <c r="R5" s="63">
        <v>40</v>
      </c>
      <c r="S5" s="63"/>
      <c r="T5" s="63">
        <v>403</v>
      </c>
      <c r="U5" s="63" t="s">
        <v>126</v>
      </c>
      <c r="V5" s="63">
        <v>32</v>
      </c>
      <c r="W5" s="63">
        <f>379+140</f>
        <v>519</v>
      </c>
      <c r="X5" s="63">
        <v>24</v>
      </c>
      <c r="Y5" s="63">
        <v>105</v>
      </c>
      <c r="Z5" s="63"/>
      <c r="AA5" s="63"/>
      <c r="AB5" s="82">
        <f>+J5</f>
        <v>6785000</v>
      </c>
      <c r="AC5" s="68"/>
    </row>
    <row r="6" spans="1:29" x14ac:dyDescent="0.25">
      <c r="A6" s="62">
        <v>19</v>
      </c>
      <c r="B6" s="63">
        <v>168</v>
      </c>
      <c r="C6" s="63" t="s">
        <v>117</v>
      </c>
      <c r="D6" s="64">
        <v>2</v>
      </c>
      <c r="E6" s="63" t="s">
        <v>118</v>
      </c>
      <c r="F6" s="63" t="s">
        <v>119</v>
      </c>
      <c r="G6" s="63" t="s">
        <v>120</v>
      </c>
      <c r="H6" s="63"/>
      <c r="I6" s="83">
        <v>7000000</v>
      </c>
      <c r="J6" s="65">
        <f>+AA6</f>
        <v>58343000</v>
      </c>
      <c r="K6" s="66" t="s">
        <v>121</v>
      </c>
      <c r="L6" s="66"/>
      <c r="M6" s="66"/>
      <c r="N6" s="67"/>
      <c r="O6" s="64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>
        <v>58343000</v>
      </c>
      <c r="AB6" s="82">
        <f>+J6</f>
        <v>58343000</v>
      </c>
      <c r="AC6" s="68" t="s">
        <v>122</v>
      </c>
    </row>
    <row r="7" spans="1:29" x14ac:dyDescent="0.25">
      <c r="A7" s="62">
        <v>19</v>
      </c>
      <c r="B7" s="63">
        <v>169</v>
      </c>
      <c r="C7" s="63">
        <v>2</v>
      </c>
      <c r="D7" s="64">
        <v>2059.8649999999998</v>
      </c>
      <c r="E7" s="63" t="s">
        <v>7</v>
      </c>
      <c r="F7" s="63" t="s">
        <v>92</v>
      </c>
      <c r="G7" s="63" t="s">
        <v>36</v>
      </c>
      <c r="H7" s="63">
        <v>900243901</v>
      </c>
      <c r="I7" s="83">
        <v>8857000</v>
      </c>
      <c r="J7" s="65">
        <f>ROUND((P7*275000)+(O7*4300)+(Q7*2650)+(R7*840)+(S7*500)*(T7*1890)+(V7*840)+(W7*670)+(X7*1300)+(Y7*420)+(Z7*2650),-3)</f>
        <v>8857000</v>
      </c>
      <c r="K7" s="63" t="s">
        <v>38</v>
      </c>
      <c r="L7" s="66" t="s">
        <v>39</v>
      </c>
      <c r="M7" s="66" t="s">
        <v>37</v>
      </c>
      <c r="N7" s="67">
        <v>3090000</v>
      </c>
      <c r="O7" s="64">
        <f t="shared" ref="O7" si="0">D7-P7</f>
        <v>2059.8649999999998</v>
      </c>
      <c r="P7" s="63"/>
      <c r="Q7" s="63"/>
      <c r="R7" s="63"/>
      <c r="S7" s="63"/>
      <c r="T7" s="63">
        <v>427</v>
      </c>
      <c r="U7" s="63"/>
      <c r="V7" s="63"/>
      <c r="W7" s="63"/>
      <c r="X7" s="63"/>
      <c r="Y7" s="63"/>
      <c r="Z7" s="63"/>
      <c r="AA7" s="63"/>
      <c r="AB7" s="82">
        <f>+J7</f>
        <v>8857000</v>
      </c>
      <c r="AC7" s="68" t="s">
        <v>113</v>
      </c>
    </row>
    <row r="8" spans="1:29" x14ac:dyDescent="0.25">
      <c r="A8" s="62">
        <v>19</v>
      </c>
      <c r="B8" s="63">
        <v>205</v>
      </c>
      <c r="C8" s="63">
        <v>0</v>
      </c>
      <c r="D8" s="64">
        <v>1523.864</v>
      </c>
      <c r="E8" s="63" t="s">
        <v>7</v>
      </c>
      <c r="F8" s="63" t="s">
        <v>127</v>
      </c>
      <c r="G8" s="63" t="s">
        <v>120</v>
      </c>
      <c r="H8" s="63">
        <v>900209114</v>
      </c>
      <c r="I8" s="83">
        <v>3505000</v>
      </c>
      <c r="J8" s="65">
        <f xml:space="preserve"> ROUND((O8*2300),-3)</f>
        <v>3505000</v>
      </c>
      <c r="K8" s="63" t="s">
        <v>121</v>
      </c>
      <c r="L8" s="66" t="s">
        <v>124</v>
      </c>
      <c r="M8" s="66" t="s">
        <v>125</v>
      </c>
      <c r="N8" s="67">
        <v>6859510</v>
      </c>
      <c r="O8" s="64">
        <f>D8-P8</f>
        <v>1523.864</v>
      </c>
      <c r="P8" s="63">
        <v>0</v>
      </c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82">
        <f t="shared" ref="AB8:AB13" si="1">+J8</f>
        <v>3505000</v>
      </c>
      <c r="AC8" s="68"/>
    </row>
    <row r="9" spans="1:29" x14ac:dyDescent="0.25">
      <c r="A9" s="62">
        <v>19</v>
      </c>
      <c r="B9" s="63">
        <v>205</v>
      </c>
      <c r="C9" s="63" t="s">
        <v>117</v>
      </c>
      <c r="D9" s="64">
        <v>1</v>
      </c>
      <c r="E9" s="63" t="s">
        <v>118</v>
      </c>
      <c r="F9" s="63" t="s">
        <v>128</v>
      </c>
      <c r="G9" s="63" t="s">
        <v>120</v>
      </c>
      <c r="H9" s="63"/>
      <c r="I9" s="83">
        <v>1250000</v>
      </c>
      <c r="J9" s="65">
        <f>+AA9</f>
        <v>8840000</v>
      </c>
      <c r="K9" s="63" t="s">
        <v>121</v>
      </c>
      <c r="L9" s="66"/>
      <c r="M9" s="66"/>
      <c r="N9" s="67"/>
      <c r="O9" s="64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8840000</v>
      </c>
      <c r="AB9" s="82">
        <f t="shared" si="1"/>
        <v>8840000</v>
      </c>
      <c r="AC9" s="68" t="s">
        <v>122</v>
      </c>
    </row>
    <row r="10" spans="1:29" x14ac:dyDescent="0.25">
      <c r="A10" s="62">
        <v>25</v>
      </c>
      <c r="B10" s="63">
        <v>259</v>
      </c>
      <c r="C10" s="63">
        <v>0</v>
      </c>
      <c r="D10" s="64">
        <v>1909.5700999999999</v>
      </c>
      <c r="E10" s="63" t="s">
        <v>7</v>
      </c>
      <c r="F10" s="63" t="s">
        <v>129</v>
      </c>
      <c r="G10" s="63" t="s">
        <v>130</v>
      </c>
      <c r="H10" s="63">
        <v>900191048</v>
      </c>
      <c r="I10" s="83">
        <v>9930000</v>
      </c>
      <c r="J10" s="65">
        <f xml:space="preserve"> ROUND((P10*275000)+(O10*5200)+(Q10*2650)+(R10*840)+(S10*500)+(T10*840)+(V10*1400)+(W10*670)+(X10*1300)+(Y10*420)+(Z10*2650),-3)</f>
        <v>9930000</v>
      </c>
      <c r="K10" s="63" t="s">
        <v>131</v>
      </c>
      <c r="L10" s="66" t="s">
        <v>132</v>
      </c>
      <c r="M10" s="66"/>
      <c r="N10" s="67"/>
      <c r="O10" s="64">
        <f>D10-P10</f>
        <v>1909.5700999999999</v>
      </c>
      <c r="P10" s="63">
        <v>0</v>
      </c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82">
        <f t="shared" si="1"/>
        <v>9930000</v>
      </c>
      <c r="AC10" s="68"/>
    </row>
    <row r="11" spans="1:29" x14ac:dyDescent="0.25">
      <c r="A11" s="62">
        <v>19</v>
      </c>
      <c r="B11" s="63">
        <v>259</v>
      </c>
      <c r="C11" s="63" t="s">
        <v>117</v>
      </c>
      <c r="D11" s="64">
        <v>2</v>
      </c>
      <c r="E11" s="63" t="s">
        <v>118</v>
      </c>
      <c r="F11" s="63" t="s">
        <v>133</v>
      </c>
      <c r="G11" s="63" t="s">
        <v>130</v>
      </c>
      <c r="H11" s="63"/>
      <c r="I11" s="83">
        <v>12500000</v>
      </c>
      <c r="J11" s="65">
        <f>+AA11</f>
        <v>12546000</v>
      </c>
      <c r="K11" s="63" t="s">
        <v>131</v>
      </c>
      <c r="L11" s="66"/>
      <c r="M11" s="66"/>
      <c r="N11" s="67"/>
      <c r="O11" s="64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>
        <v>12546000</v>
      </c>
      <c r="AB11" s="82">
        <f t="shared" si="1"/>
        <v>12546000</v>
      </c>
      <c r="AC11" s="68" t="s">
        <v>122</v>
      </c>
    </row>
    <row r="12" spans="1:29" x14ac:dyDescent="0.25">
      <c r="A12" s="62">
        <v>19</v>
      </c>
      <c r="B12" s="63">
        <v>260</v>
      </c>
      <c r="C12" s="63">
        <v>0</v>
      </c>
      <c r="D12" s="64">
        <v>3885.4504000000002</v>
      </c>
      <c r="E12" s="63" t="s">
        <v>7</v>
      </c>
      <c r="F12" s="63" t="s">
        <v>134</v>
      </c>
      <c r="G12" s="63" t="s">
        <v>135</v>
      </c>
      <c r="H12" s="63">
        <v>900213461</v>
      </c>
      <c r="I12" s="83">
        <v>14368000</v>
      </c>
      <c r="J12" s="65">
        <f>ROUND((P12*275000)+(O12*3460)+(Q12*2650)+(R12*840)+(S12*500)*(T12*840)+(V12*840)+(W12*670)+(X12*1300)+(Y12*420)+(Z12*2650),-3)</f>
        <v>14368000</v>
      </c>
      <c r="K12" s="63" t="s">
        <v>136</v>
      </c>
      <c r="L12" s="66" t="s">
        <v>137</v>
      </c>
      <c r="M12" s="66" t="s">
        <v>138</v>
      </c>
      <c r="N12" s="67">
        <v>4137000</v>
      </c>
      <c r="O12" s="64">
        <f>D12-P12</f>
        <v>3885.4504000000002</v>
      </c>
      <c r="P12" s="63">
        <v>0</v>
      </c>
      <c r="Q12" s="63">
        <v>327</v>
      </c>
      <c r="R12" s="63">
        <v>60</v>
      </c>
      <c r="S12" s="63"/>
      <c r="T12" s="63">
        <v>719</v>
      </c>
      <c r="U12" s="63"/>
      <c r="V12" s="63"/>
      <c r="W12" s="63"/>
      <c r="X12" s="63"/>
      <c r="Y12" s="63">
        <v>17</v>
      </c>
      <c r="Z12" s="63"/>
      <c r="AA12" s="63"/>
      <c r="AB12" s="82">
        <f t="shared" si="1"/>
        <v>14368000</v>
      </c>
      <c r="AC12" s="68"/>
    </row>
    <row r="13" spans="1:29" x14ac:dyDescent="0.25">
      <c r="A13" s="62">
        <v>19</v>
      </c>
      <c r="B13" s="63">
        <v>260</v>
      </c>
      <c r="C13" s="63" t="s">
        <v>117</v>
      </c>
      <c r="D13" s="64">
        <v>1</v>
      </c>
      <c r="E13" s="63" t="s">
        <v>118</v>
      </c>
      <c r="F13" s="63" t="s">
        <v>139</v>
      </c>
      <c r="G13" s="63" t="s">
        <v>135</v>
      </c>
      <c r="H13" s="63"/>
      <c r="I13" s="83">
        <v>1000000</v>
      </c>
      <c r="J13" s="65">
        <f>+AA13</f>
        <v>5271000</v>
      </c>
      <c r="K13" s="63" t="s">
        <v>136</v>
      </c>
      <c r="L13" s="66"/>
      <c r="M13" s="66"/>
      <c r="N13" s="67"/>
      <c r="O13" s="64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5271000</v>
      </c>
      <c r="AB13" s="82">
        <f t="shared" si="1"/>
        <v>5271000</v>
      </c>
      <c r="AC13" s="68" t="s">
        <v>122</v>
      </c>
    </row>
    <row r="14" spans="1:29" x14ac:dyDescent="0.25">
      <c r="A14" s="27"/>
      <c r="L14" s="2"/>
      <c r="M14" s="2"/>
      <c r="N14" s="20"/>
      <c r="AB14" s="61"/>
    </row>
    <row r="15" spans="1:29" x14ac:dyDescent="0.25">
      <c r="A15" s="27">
        <v>19</v>
      </c>
      <c r="B15" s="21" t="s">
        <v>10</v>
      </c>
      <c r="C15" s="21"/>
      <c r="J15" s="22">
        <f>SUM(J4:J14)</f>
        <v>134151000</v>
      </c>
      <c r="AB15" s="31"/>
    </row>
    <row r="16" spans="1:29" x14ac:dyDescent="0.25">
      <c r="B16" s="27"/>
      <c r="C16" s="27"/>
      <c r="D16" s="23"/>
      <c r="E16" s="27"/>
      <c r="F16" s="27"/>
      <c r="G16" s="27"/>
      <c r="H16" s="27"/>
      <c r="I16" s="27"/>
      <c r="J16" s="22"/>
      <c r="K16" s="27"/>
      <c r="L16" s="27"/>
      <c r="M16" s="27"/>
      <c r="N16" s="19"/>
      <c r="P16" s="27"/>
      <c r="W16" s="27"/>
      <c r="X16" s="27"/>
      <c r="Y16" s="27"/>
      <c r="Z16" s="27"/>
      <c r="AA16" s="27"/>
      <c r="AB16" s="31"/>
    </row>
    <row r="17" spans="11:28" x14ac:dyDescent="0.25">
      <c r="K17" s="2"/>
      <c r="L17" s="2"/>
      <c r="M17" s="2"/>
      <c r="N17" s="20"/>
      <c r="AB17" s="31"/>
    </row>
    <row r="18" spans="11:28" x14ac:dyDescent="0.25">
      <c r="AB18" s="31"/>
    </row>
    <row r="19" spans="11:28" x14ac:dyDescent="0.25">
      <c r="AB19" s="31"/>
    </row>
    <row r="20" spans="11:28" x14ac:dyDescent="0.25">
      <c r="AB20" s="31"/>
    </row>
    <row r="21" spans="11:28" x14ac:dyDescent="0.25">
      <c r="AB21" s="31"/>
    </row>
    <row r="22" spans="11:28" x14ac:dyDescent="0.25">
      <c r="AB22" s="31"/>
    </row>
    <row r="23" spans="11:28" x14ac:dyDescent="0.25">
      <c r="AB23" s="31"/>
    </row>
    <row r="24" spans="11:28" x14ac:dyDescent="0.25">
      <c r="AB24" s="31"/>
    </row>
    <row r="25" spans="11:28" x14ac:dyDescent="0.25">
      <c r="AB25" s="31"/>
    </row>
    <row r="26" spans="11:28" x14ac:dyDescent="0.25">
      <c r="AB26" s="31"/>
    </row>
    <row r="27" spans="11:28" x14ac:dyDescent="0.25">
      <c r="AB27" s="31"/>
    </row>
    <row r="28" spans="11:28" x14ac:dyDescent="0.25">
      <c r="AB28" s="31"/>
    </row>
    <row r="29" spans="11:28" x14ac:dyDescent="0.25">
      <c r="AB29" s="31"/>
    </row>
    <row r="30" spans="11:28" x14ac:dyDescent="0.25">
      <c r="AB30" s="31"/>
    </row>
    <row r="31" spans="11:28" x14ac:dyDescent="0.25">
      <c r="AB31" s="31"/>
    </row>
    <row r="32" spans="11:28" x14ac:dyDescent="0.25">
      <c r="AB32" s="31"/>
    </row>
    <row r="33" spans="28:28" x14ac:dyDescent="0.25">
      <c r="AB33" s="31"/>
    </row>
    <row r="34" spans="28:28" x14ac:dyDescent="0.25">
      <c r="AB34" s="31"/>
    </row>
    <row r="35" spans="28:28" x14ac:dyDescent="0.25">
      <c r="AB35" s="31"/>
    </row>
    <row r="36" spans="28:28" x14ac:dyDescent="0.25">
      <c r="AB36" s="31"/>
    </row>
    <row r="37" spans="28:28" x14ac:dyDescent="0.25">
      <c r="AB37" s="31"/>
    </row>
    <row r="38" spans="28:28" x14ac:dyDescent="0.25">
      <c r="AB38" s="31"/>
    </row>
    <row r="39" spans="28:28" x14ac:dyDescent="0.25">
      <c r="AB39" s="31"/>
    </row>
    <row r="40" spans="28:28" x14ac:dyDescent="0.25">
      <c r="AB40" s="31"/>
    </row>
    <row r="41" spans="28:28" x14ac:dyDescent="0.25">
      <c r="AB41" s="31"/>
    </row>
    <row r="42" spans="28:28" x14ac:dyDescent="0.25">
      <c r="AB42" s="31"/>
    </row>
    <row r="43" spans="28:28" x14ac:dyDescent="0.25">
      <c r="AB43" s="31"/>
    </row>
    <row r="44" spans="28:28" x14ac:dyDescent="0.25">
      <c r="AB44" s="31"/>
    </row>
    <row r="45" spans="28:28" x14ac:dyDescent="0.25">
      <c r="AB45" s="31"/>
    </row>
    <row r="46" spans="28:28" x14ac:dyDescent="0.25">
      <c r="AB46" s="31"/>
    </row>
    <row r="47" spans="28:28" x14ac:dyDescent="0.25">
      <c r="AB47" s="31"/>
    </row>
    <row r="48" spans="28:28" x14ac:dyDescent="0.25">
      <c r="AB48" s="31"/>
    </row>
    <row r="49" spans="28:28" x14ac:dyDescent="0.25">
      <c r="AB49" s="31"/>
    </row>
    <row r="50" spans="28:28" x14ac:dyDescent="0.25">
      <c r="AB50" s="31"/>
    </row>
    <row r="51" spans="28:28" x14ac:dyDescent="0.25">
      <c r="AB51" s="31"/>
    </row>
    <row r="52" spans="28:28" x14ac:dyDescent="0.25">
      <c r="AB52" s="31"/>
    </row>
    <row r="53" spans="28:28" x14ac:dyDescent="0.25">
      <c r="AB53" s="31"/>
    </row>
    <row r="54" spans="28:28" x14ac:dyDescent="0.25">
      <c r="AB54" s="31"/>
    </row>
    <row r="55" spans="28:28" x14ac:dyDescent="0.25">
      <c r="AB55" s="31"/>
    </row>
    <row r="56" spans="28:28" x14ac:dyDescent="0.25">
      <c r="AB56" s="31"/>
    </row>
    <row r="57" spans="28:28" x14ac:dyDescent="0.25">
      <c r="AB57" s="31"/>
    </row>
    <row r="58" spans="28:28" x14ac:dyDescent="0.25">
      <c r="AB58" s="31"/>
    </row>
    <row r="59" spans="28:28" x14ac:dyDescent="0.25">
      <c r="AB59" s="31"/>
    </row>
    <row r="60" spans="28:28" x14ac:dyDescent="0.25">
      <c r="AB60" s="31"/>
    </row>
    <row r="61" spans="28:28" x14ac:dyDescent="0.25">
      <c r="AB61" s="31"/>
    </row>
    <row r="62" spans="28:28" x14ac:dyDescent="0.25">
      <c r="AB62" s="31"/>
    </row>
    <row r="63" spans="28:28" x14ac:dyDescent="0.25">
      <c r="AB63" s="31"/>
    </row>
    <row r="64" spans="28:28" x14ac:dyDescent="0.25">
      <c r="AB64" s="31"/>
    </row>
    <row r="65" spans="28:28" x14ac:dyDescent="0.25">
      <c r="AB65" s="31"/>
    </row>
    <row r="66" spans="28:28" x14ac:dyDescent="0.25">
      <c r="AB66" s="31"/>
    </row>
    <row r="67" spans="28:28" x14ac:dyDescent="0.25">
      <c r="AB67" s="31"/>
    </row>
    <row r="68" spans="28:28" x14ac:dyDescent="0.25">
      <c r="AB68" s="31"/>
    </row>
    <row r="69" spans="28:28" x14ac:dyDescent="0.25">
      <c r="AB69" s="31"/>
    </row>
    <row r="70" spans="28:28" x14ac:dyDescent="0.25">
      <c r="AB70" s="31"/>
    </row>
    <row r="71" spans="28:28" x14ac:dyDescent="0.25">
      <c r="AB71" s="31"/>
    </row>
    <row r="72" spans="28:28" x14ac:dyDescent="0.25">
      <c r="AB72" s="31"/>
    </row>
    <row r="73" spans="28:28" x14ac:dyDescent="0.25">
      <c r="AB73" s="31"/>
    </row>
    <row r="74" spans="28:28" x14ac:dyDescent="0.25">
      <c r="AB74" s="31"/>
    </row>
    <row r="75" spans="28:28" x14ac:dyDescent="0.25">
      <c r="AB75" s="31"/>
    </row>
    <row r="76" spans="28:28" x14ac:dyDescent="0.25">
      <c r="AB76" s="31"/>
    </row>
    <row r="77" spans="28:28" x14ac:dyDescent="0.25">
      <c r="AB77" s="31"/>
    </row>
    <row r="78" spans="28:28" x14ac:dyDescent="0.25">
      <c r="AB78" s="31"/>
    </row>
    <row r="79" spans="28:28" x14ac:dyDescent="0.25">
      <c r="AB79" s="31"/>
    </row>
    <row r="80" spans="28:28" x14ac:dyDescent="0.25">
      <c r="AB80" s="31"/>
    </row>
    <row r="81" spans="28:28" x14ac:dyDescent="0.25">
      <c r="AB81" s="31"/>
    </row>
    <row r="82" spans="28:28" x14ac:dyDescent="0.25">
      <c r="AB82" s="31"/>
    </row>
    <row r="83" spans="28:28" x14ac:dyDescent="0.25">
      <c r="AB83" s="31"/>
    </row>
    <row r="84" spans="28:28" x14ac:dyDescent="0.25">
      <c r="AB84" s="31"/>
    </row>
    <row r="85" spans="28:28" x14ac:dyDescent="0.25">
      <c r="AB85" s="31"/>
    </row>
    <row r="86" spans="28:28" x14ac:dyDescent="0.25">
      <c r="AB86" s="31"/>
    </row>
    <row r="87" spans="28:28" x14ac:dyDescent="0.25">
      <c r="AB87" s="31"/>
    </row>
    <row r="88" spans="28:28" x14ac:dyDescent="0.25">
      <c r="AB88" s="31"/>
    </row>
    <row r="89" spans="28:28" x14ac:dyDescent="0.25">
      <c r="AB89" s="31"/>
    </row>
    <row r="90" spans="28:28" x14ac:dyDescent="0.25">
      <c r="AB90" s="31"/>
    </row>
    <row r="91" spans="28:28" x14ac:dyDescent="0.25">
      <c r="AB91" s="31"/>
    </row>
    <row r="92" spans="28:28" x14ac:dyDescent="0.25">
      <c r="AB92" s="31"/>
    </row>
    <row r="93" spans="28:28" x14ac:dyDescent="0.25">
      <c r="AB93" s="31"/>
    </row>
    <row r="94" spans="28:28" x14ac:dyDescent="0.25">
      <c r="AB94" s="31"/>
    </row>
    <row r="95" spans="28:28" x14ac:dyDescent="0.25">
      <c r="AB95" s="31"/>
    </row>
    <row r="96" spans="28:28" x14ac:dyDescent="0.25">
      <c r="AB96" s="31"/>
    </row>
    <row r="97" spans="28:28" x14ac:dyDescent="0.25">
      <c r="AB97" s="31"/>
    </row>
    <row r="98" spans="28:28" x14ac:dyDescent="0.25">
      <c r="AB98" s="31"/>
    </row>
    <row r="99" spans="28:28" x14ac:dyDescent="0.25">
      <c r="AB99" s="31"/>
    </row>
    <row r="100" spans="28:28" x14ac:dyDescent="0.25">
      <c r="AB100" s="31"/>
    </row>
    <row r="101" spans="28:28" x14ac:dyDescent="0.25">
      <c r="AB101" s="31"/>
    </row>
    <row r="102" spans="28:28" x14ac:dyDescent="0.25">
      <c r="AB102" s="31"/>
    </row>
    <row r="103" spans="28:28" x14ac:dyDescent="0.25">
      <c r="AB103" s="31"/>
    </row>
    <row r="104" spans="28:28" x14ac:dyDescent="0.25">
      <c r="AB104" s="31"/>
    </row>
    <row r="105" spans="28:28" x14ac:dyDescent="0.25">
      <c r="AB105" s="31"/>
    </row>
    <row r="106" spans="28:28" x14ac:dyDescent="0.25">
      <c r="AB106" s="31"/>
    </row>
    <row r="107" spans="28:28" x14ac:dyDescent="0.25">
      <c r="AB107" s="31"/>
    </row>
    <row r="108" spans="28:28" x14ac:dyDescent="0.25">
      <c r="AB108" s="31"/>
    </row>
    <row r="109" spans="28:28" x14ac:dyDescent="0.25">
      <c r="AB109" s="31"/>
    </row>
    <row r="110" spans="28:28" x14ac:dyDescent="0.25">
      <c r="AB110" s="31"/>
    </row>
    <row r="111" spans="28:28" x14ac:dyDescent="0.25">
      <c r="AB111" s="31"/>
    </row>
    <row r="112" spans="28:28" x14ac:dyDescent="0.25">
      <c r="AB112" s="31"/>
    </row>
    <row r="113" spans="28:28" x14ac:dyDescent="0.25">
      <c r="AB113" s="31"/>
    </row>
    <row r="114" spans="28:28" x14ac:dyDescent="0.25">
      <c r="AB114" s="31"/>
    </row>
    <row r="115" spans="28:28" x14ac:dyDescent="0.25">
      <c r="AB115" s="31"/>
    </row>
    <row r="116" spans="28:28" x14ac:dyDescent="0.25">
      <c r="AB116" s="31"/>
    </row>
    <row r="117" spans="28:28" x14ac:dyDescent="0.25">
      <c r="AB117" s="31"/>
    </row>
    <row r="118" spans="28:28" x14ac:dyDescent="0.25">
      <c r="AB118" s="31"/>
    </row>
    <row r="119" spans="28:28" x14ac:dyDescent="0.25">
      <c r="AB119" s="31"/>
    </row>
    <row r="120" spans="28:28" x14ac:dyDescent="0.25">
      <c r="AB120" s="31"/>
    </row>
    <row r="121" spans="28:28" x14ac:dyDescent="0.25">
      <c r="AB121" s="31"/>
    </row>
    <row r="122" spans="28:28" x14ac:dyDescent="0.25">
      <c r="AB122" s="31"/>
    </row>
    <row r="123" spans="28:28" x14ac:dyDescent="0.25">
      <c r="AB123" s="31"/>
    </row>
    <row r="124" spans="28:28" x14ac:dyDescent="0.25">
      <c r="AB124" s="31"/>
    </row>
    <row r="125" spans="28:28" x14ac:dyDescent="0.25">
      <c r="AB125" s="31"/>
    </row>
    <row r="126" spans="28:28" x14ac:dyDescent="0.25">
      <c r="AB126" s="31"/>
    </row>
    <row r="127" spans="28:28" x14ac:dyDescent="0.25">
      <c r="AB127" s="31"/>
    </row>
    <row r="128" spans="28:28" x14ac:dyDescent="0.25">
      <c r="AB128" s="31"/>
    </row>
    <row r="129" spans="28:28" x14ac:dyDescent="0.25">
      <c r="AB129" s="31"/>
    </row>
    <row r="130" spans="28:28" x14ac:dyDescent="0.25">
      <c r="AB130" s="31"/>
    </row>
    <row r="131" spans="28:28" x14ac:dyDescent="0.25">
      <c r="AB131" s="31"/>
    </row>
    <row r="132" spans="28:28" x14ac:dyDescent="0.25">
      <c r="AB132" s="31"/>
    </row>
    <row r="133" spans="28:28" x14ac:dyDescent="0.25">
      <c r="AB133" s="31"/>
    </row>
    <row r="134" spans="28:28" x14ac:dyDescent="0.25">
      <c r="AB134" s="31"/>
    </row>
    <row r="135" spans="28:28" x14ac:dyDescent="0.25">
      <c r="AB135" s="31"/>
    </row>
    <row r="136" spans="28:28" x14ac:dyDescent="0.25">
      <c r="AB136" s="31"/>
    </row>
    <row r="137" spans="28:28" x14ac:dyDescent="0.25">
      <c r="AB137" s="31"/>
    </row>
    <row r="138" spans="28:28" x14ac:dyDescent="0.25">
      <c r="AB138" s="31"/>
    </row>
    <row r="139" spans="28:28" x14ac:dyDescent="0.25">
      <c r="AB139" s="31"/>
    </row>
    <row r="140" spans="28:28" x14ac:dyDescent="0.25">
      <c r="AB140" s="31"/>
    </row>
    <row r="141" spans="28:28" x14ac:dyDescent="0.25">
      <c r="AB141" s="31"/>
    </row>
    <row r="142" spans="28:28" x14ac:dyDescent="0.25">
      <c r="AB142" s="31"/>
    </row>
    <row r="143" spans="28:28" x14ac:dyDescent="0.25">
      <c r="AB143" s="31"/>
    </row>
    <row r="144" spans="28:28" x14ac:dyDescent="0.25">
      <c r="AB144" s="31"/>
    </row>
    <row r="145" spans="28:28" x14ac:dyDescent="0.25">
      <c r="AB145" s="31"/>
    </row>
    <row r="146" spans="28:28" x14ac:dyDescent="0.25">
      <c r="AB146" s="31"/>
    </row>
    <row r="147" spans="28:28" x14ac:dyDescent="0.25">
      <c r="AB147" s="31"/>
    </row>
    <row r="148" spans="28:28" x14ac:dyDescent="0.25">
      <c r="AB148" s="31"/>
    </row>
    <row r="149" spans="28:28" x14ac:dyDescent="0.25">
      <c r="AB149" s="31"/>
    </row>
    <row r="150" spans="28:28" x14ac:dyDescent="0.25">
      <c r="AB150" s="31"/>
    </row>
    <row r="151" spans="28:28" x14ac:dyDescent="0.25">
      <c r="AB151" s="31"/>
    </row>
    <row r="152" spans="28:28" x14ac:dyDescent="0.25">
      <c r="AB152" s="31"/>
    </row>
    <row r="153" spans="28:28" x14ac:dyDescent="0.25">
      <c r="AB153" s="31"/>
    </row>
    <row r="154" spans="28:28" x14ac:dyDescent="0.25">
      <c r="AB154" s="31"/>
    </row>
    <row r="155" spans="28:28" x14ac:dyDescent="0.25">
      <c r="AB155" s="31"/>
    </row>
    <row r="156" spans="28:28" x14ac:dyDescent="0.25">
      <c r="AB156" s="31"/>
    </row>
    <row r="157" spans="28:28" x14ac:dyDescent="0.25">
      <c r="AB157" s="31"/>
    </row>
    <row r="158" spans="28:28" x14ac:dyDescent="0.25">
      <c r="AB158" s="31"/>
    </row>
    <row r="159" spans="28:28" x14ac:dyDescent="0.25">
      <c r="AB159" s="31"/>
    </row>
    <row r="160" spans="28:28" x14ac:dyDescent="0.25">
      <c r="AB160" s="31"/>
    </row>
    <row r="161" spans="28:28" x14ac:dyDescent="0.25">
      <c r="AB161" s="31"/>
    </row>
    <row r="162" spans="28:28" x14ac:dyDescent="0.25">
      <c r="AB162" s="31"/>
    </row>
    <row r="163" spans="28:28" x14ac:dyDescent="0.25">
      <c r="AB163" s="31"/>
    </row>
    <row r="164" spans="28:28" x14ac:dyDescent="0.25">
      <c r="AB164" s="31"/>
    </row>
    <row r="165" spans="28:28" x14ac:dyDescent="0.25">
      <c r="AB165" s="31"/>
    </row>
    <row r="166" spans="28:28" x14ac:dyDescent="0.25">
      <c r="AB166" s="31"/>
    </row>
    <row r="167" spans="28:28" x14ac:dyDescent="0.25">
      <c r="AB167" s="31"/>
    </row>
    <row r="168" spans="28:28" x14ac:dyDescent="0.25">
      <c r="AB168" s="31"/>
    </row>
    <row r="169" spans="28:28" x14ac:dyDescent="0.25">
      <c r="AB169" s="31"/>
    </row>
    <row r="170" spans="28:28" x14ac:dyDescent="0.25">
      <c r="AB170" s="31"/>
    </row>
    <row r="171" spans="28:28" x14ac:dyDescent="0.25">
      <c r="AB171" s="31"/>
    </row>
    <row r="172" spans="28:28" x14ac:dyDescent="0.25">
      <c r="AB172" s="31"/>
    </row>
    <row r="173" spans="28:28" x14ac:dyDescent="0.25">
      <c r="AB173" s="31"/>
    </row>
    <row r="174" spans="28:28" x14ac:dyDescent="0.25">
      <c r="AB174" s="31"/>
    </row>
    <row r="175" spans="28:28" x14ac:dyDescent="0.25">
      <c r="AB175" s="31"/>
    </row>
    <row r="176" spans="28:28" x14ac:dyDescent="0.25">
      <c r="AB176" s="31"/>
    </row>
    <row r="177" spans="28:28" x14ac:dyDescent="0.25">
      <c r="AB177" s="31"/>
    </row>
    <row r="178" spans="28:28" x14ac:dyDescent="0.25">
      <c r="AB178" s="31"/>
    </row>
    <row r="179" spans="28:28" x14ac:dyDescent="0.25">
      <c r="AB179" s="31"/>
    </row>
    <row r="180" spans="28:28" x14ac:dyDescent="0.25">
      <c r="AB180" s="31"/>
    </row>
    <row r="181" spans="28:28" x14ac:dyDescent="0.25">
      <c r="AB181" s="31"/>
    </row>
    <row r="182" spans="28:28" x14ac:dyDescent="0.25">
      <c r="AB182" s="31"/>
    </row>
    <row r="183" spans="28:28" x14ac:dyDescent="0.25">
      <c r="AB183" s="31"/>
    </row>
    <row r="184" spans="28:28" x14ac:dyDescent="0.25">
      <c r="AB184" s="31"/>
    </row>
    <row r="185" spans="28:28" x14ac:dyDescent="0.25">
      <c r="AB185" s="31"/>
    </row>
    <row r="186" spans="28:28" x14ac:dyDescent="0.25">
      <c r="AB186" s="31"/>
    </row>
    <row r="187" spans="28:28" x14ac:dyDescent="0.25">
      <c r="AB187" s="31"/>
    </row>
    <row r="188" spans="28:28" x14ac:dyDescent="0.25">
      <c r="AB188" s="31"/>
    </row>
    <row r="189" spans="28:28" x14ac:dyDescent="0.25">
      <c r="AB189" s="31"/>
    </row>
    <row r="190" spans="28:28" x14ac:dyDescent="0.25">
      <c r="AB190" s="31"/>
    </row>
    <row r="191" spans="28:28" x14ac:dyDescent="0.25">
      <c r="AB191" s="31"/>
    </row>
    <row r="192" spans="28:28" x14ac:dyDescent="0.25">
      <c r="AB192" s="31"/>
    </row>
    <row r="193" spans="28:28" x14ac:dyDescent="0.25">
      <c r="AB193" s="31"/>
    </row>
    <row r="194" spans="28:28" x14ac:dyDescent="0.25">
      <c r="AB194" s="31"/>
    </row>
    <row r="195" spans="28:28" x14ac:dyDescent="0.25">
      <c r="AB195" s="31"/>
    </row>
    <row r="196" spans="28:28" x14ac:dyDescent="0.25">
      <c r="AB196" s="31"/>
    </row>
    <row r="197" spans="28:28" x14ac:dyDescent="0.25">
      <c r="AB197" s="31"/>
    </row>
    <row r="198" spans="28:28" x14ac:dyDescent="0.25">
      <c r="AB198" s="31"/>
    </row>
    <row r="199" spans="28:28" x14ac:dyDescent="0.25">
      <c r="AB199" s="31"/>
    </row>
    <row r="200" spans="28:28" x14ac:dyDescent="0.25">
      <c r="AB200" s="31"/>
    </row>
    <row r="201" spans="28:28" x14ac:dyDescent="0.25">
      <c r="AB201" s="31"/>
    </row>
    <row r="202" spans="28:28" x14ac:dyDescent="0.25">
      <c r="AB202" s="31"/>
    </row>
    <row r="203" spans="28:28" x14ac:dyDescent="0.25">
      <c r="AB203" s="31"/>
    </row>
    <row r="204" spans="28:28" x14ac:dyDescent="0.25">
      <c r="AB204" s="31"/>
    </row>
    <row r="205" spans="28:28" x14ac:dyDescent="0.25">
      <c r="AB205" s="31"/>
    </row>
    <row r="206" spans="28:28" x14ac:dyDescent="0.25">
      <c r="AB206" s="31"/>
    </row>
    <row r="207" spans="28:28" x14ac:dyDescent="0.25">
      <c r="AB207" s="31"/>
    </row>
    <row r="208" spans="28:28" x14ac:dyDescent="0.25">
      <c r="AB208" s="31"/>
    </row>
    <row r="209" spans="28:28" x14ac:dyDescent="0.25">
      <c r="AB209" s="31"/>
    </row>
    <row r="210" spans="28:28" x14ac:dyDescent="0.25">
      <c r="AB210" s="31"/>
    </row>
    <row r="211" spans="28:28" x14ac:dyDescent="0.25">
      <c r="AB211" s="31"/>
    </row>
    <row r="212" spans="28:28" x14ac:dyDescent="0.25">
      <c r="AB212" s="31"/>
    </row>
    <row r="213" spans="28:28" x14ac:dyDescent="0.25">
      <c r="AB213" s="31"/>
    </row>
    <row r="214" spans="28:28" x14ac:dyDescent="0.25">
      <c r="AB214" s="31"/>
    </row>
    <row r="215" spans="28:28" x14ac:dyDescent="0.25">
      <c r="AB215" s="31"/>
    </row>
    <row r="216" spans="28:28" x14ac:dyDescent="0.25">
      <c r="AB216" s="31"/>
    </row>
    <row r="217" spans="28:28" x14ac:dyDescent="0.25">
      <c r="AB217" s="31"/>
    </row>
    <row r="218" spans="28:28" x14ac:dyDescent="0.25">
      <c r="AB218" s="31"/>
    </row>
    <row r="219" spans="28:28" x14ac:dyDescent="0.25">
      <c r="AB219" s="31"/>
    </row>
    <row r="220" spans="28:28" x14ac:dyDescent="0.25">
      <c r="AB220" s="31"/>
    </row>
    <row r="221" spans="28:28" x14ac:dyDescent="0.25">
      <c r="AB221" s="31"/>
    </row>
    <row r="222" spans="28:28" x14ac:dyDescent="0.25">
      <c r="AB222" s="31"/>
    </row>
    <row r="223" spans="28:28" x14ac:dyDescent="0.25">
      <c r="AB223" s="31"/>
    </row>
    <row r="224" spans="28:28" x14ac:dyDescent="0.25">
      <c r="AB224" s="31"/>
    </row>
    <row r="225" spans="28:28" x14ac:dyDescent="0.25">
      <c r="AB225" s="31"/>
    </row>
    <row r="226" spans="28:28" x14ac:dyDescent="0.25">
      <c r="AB226" s="31"/>
    </row>
    <row r="227" spans="28:28" x14ac:dyDescent="0.25">
      <c r="AB227" s="31"/>
    </row>
    <row r="228" spans="28:28" x14ac:dyDescent="0.25">
      <c r="AB228" s="31"/>
    </row>
    <row r="229" spans="28:28" x14ac:dyDescent="0.25">
      <c r="AB229" s="31"/>
    </row>
    <row r="230" spans="28:28" x14ac:dyDescent="0.25">
      <c r="AB230" s="31"/>
    </row>
    <row r="231" spans="28:28" x14ac:dyDescent="0.25">
      <c r="AB231" s="31"/>
    </row>
    <row r="232" spans="28:28" x14ac:dyDescent="0.25">
      <c r="AB232" s="31"/>
    </row>
    <row r="233" spans="28:28" x14ac:dyDescent="0.25">
      <c r="AB233" s="31"/>
    </row>
    <row r="234" spans="28:28" x14ac:dyDescent="0.25">
      <c r="AB234" s="31"/>
    </row>
    <row r="235" spans="28:28" x14ac:dyDescent="0.25">
      <c r="AB235" s="31"/>
    </row>
    <row r="236" spans="28:28" x14ac:dyDescent="0.25">
      <c r="AB236" s="31"/>
    </row>
    <row r="237" spans="28:28" x14ac:dyDescent="0.25">
      <c r="AB237" s="31"/>
    </row>
    <row r="238" spans="28:28" x14ac:dyDescent="0.25">
      <c r="AB238" s="31"/>
    </row>
    <row r="239" spans="28:28" x14ac:dyDescent="0.25">
      <c r="AB239" s="31"/>
    </row>
    <row r="240" spans="28:28" x14ac:dyDescent="0.25">
      <c r="AB240" s="31"/>
    </row>
    <row r="241" spans="28:28" x14ac:dyDescent="0.25">
      <c r="AB241" s="31"/>
    </row>
    <row r="242" spans="28:28" x14ac:dyDescent="0.25">
      <c r="AB242" s="31"/>
    </row>
    <row r="243" spans="28:28" x14ac:dyDescent="0.25">
      <c r="AB243" s="31"/>
    </row>
    <row r="244" spans="28:28" x14ac:dyDescent="0.25">
      <c r="AB244" s="31"/>
    </row>
    <row r="245" spans="28:28" x14ac:dyDescent="0.25">
      <c r="AB245" s="31"/>
    </row>
    <row r="246" spans="28:28" x14ac:dyDescent="0.25">
      <c r="AB246" s="31"/>
    </row>
    <row r="247" spans="28:28" x14ac:dyDescent="0.25">
      <c r="AB247" s="31"/>
    </row>
    <row r="248" spans="28:28" x14ac:dyDescent="0.25">
      <c r="AB248" s="31"/>
    </row>
    <row r="249" spans="28:28" x14ac:dyDescent="0.25">
      <c r="AB249" s="31"/>
    </row>
    <row r="250" spans="28:28" x14ac:dyDescent="0.25">
      <c r="AB250" s="31"/>
    </row>
    <row r="251" spans="28:28" x14ac:dyDescent="0.25">
      <c r="AB251" s="31"/>
    </row>
    <row r="252" spans="28:28" x14ac:dyDescent="0.25">
      <c r="AB252" s="31"/>
    </row>
    <row r="253" spans="28:28" x14ac:dyDescent="0.25">
      <c r="AB253" s="31"/>
    </row>
    <row r="254" spans="28:28" x14ac:dyDescent="0.25">
      <c r="AB254" s="31"/>
    </row>
    <row r="255" spans="28:28" x14ac:dyDescent="0.25">
      <c r="AB255" s="31"/>
    </row>
    <row r="256" spans="28:28" x14ac:dyDescent="0.25">
      <c r="AB256" s="31"/>
    </row>
    <row r="257" spans="28:28" x14ac:dyDescent="0.25">
      <c r="AB257" s="31"/>
    </row>
    <row r="258" spans="28:28" x14ac:dyDescent="0.25">
      <c r="AB258" s="31"/>
    </row>
    <row r="259" spans="28:28" x14ac:dyDescent="0.25">
      <c r="AB259" s="31"/>
    </row>
    <row r="260" spans="28:28" x14ac:dyDescent="0.25">
      <c r="AB260" s="31"/>
    </row>
    <row r="261" spans="28:28" x14ac:dyDescent="0.25">
      <c r="AB261" s="31"/>
    </row>
    <row r="262" spans="28:28" x14ac:dyDescent="0.25">
      <c r="AB262" s="31"/>
    </row>
    <row r="263" spans="28:28" x14ac:dyDescent="0.25">
      <c r="AB263" s="31"/>
    </row>
    <row r="264" spans="28:28" x14ac:dyDescent="0.25">
      <c r="AB264" s="31"/>
    </row>
    <row r="265" spans="28:28" x14ac:dyDescent="0.25">
      <c r="AB265" s="31"/>
    </row>
    <row r="266" spans="28:28" x14ac:dyDescent="0.25">
      <c r="AB266" s="31"/>
    </row>
    <row r="267" spans="28:28" x14ac:dyDescent="0.25">
      <c r="AB267" s="31"/>
    </row>
    <row r="268" spans="28:28" x14ac:dyDescent="0.25">
      <c r="AB268" s="31"/>
    </row>
    <row r="269" spans="28:28" x14ac:dyDescent="0.25">
      <c r="AB269" s="31"/>
    </row>
    <row r="270" spans="28:28" x14ac:dyDescent="0.25">
      <c r="AB270" s="31"/>
    </row>
    <row r="271" spans="28:28" x14ac:dyDescent="0.25">
      <c r="AB271" s="31"/>
    </row>
    <row r="272" spans="28:28" x14ac:dyDescent="0.25">
      <c r="AB272" s="31"/>
    </row>
    <row r="273" spans="28:28" x14ac:dyDescent="0.25">
      <c r="AB273" s="31"/>
    </row>
    <row r="274" spans="28:28" x14ac:dyDescent="0.25">
      <c r="AB274" s="31"/>
    </row>
    <row r="275" spans="28:28" x14ac:dyDescent="0.25">
      <c r="AB275" s="31"/>
    </row>
    <row r="276" spans="28:28" x14ac:dyDescent="0.25">
      <c r="AB276" s="31"/>
    </row>
    <row r="277" spans="28:28" x14ac:dyDescent="0.25">
      <c r="AB277" s="31"/>
    </row>
    <row r="278" spans="28:28" x14ac:dyDescent="0.25">
      <c r="AB278" s="31"/>
    </row>
    <row r="279" spans="28:28" x14ac:dyDescent="0.25">
      <c r="AB279" s="31"/>
    </row>
    <row r="280" spans="28:28" x14ac:dyDescent="0.25">
      <c r="AB280" s="31"/>
    </row>
    <row r="281" spans="28:28" x14ac:dyDescent="0.25">
      <c r="AB281" s="31"/>
    </row>
    <row r="282" spans="28:28" x14ac:dyDescent="0.25">
      <c r="AB282" s="31"/>
    </row>
    <row r="283" spans="28:28" x14ac:dyDescent="0.25">
      <c r="AB283" s="31"/>
    </row>
    <row r="284" spans="28:28" x14ac:dyDescent="0.25">
      <c r="AB284" s="31"/>
    </row>
    <row r="285" spans="28:28" x14ac:dyDescent="0.25">
      <c r="AB285" s="31"/>
    </row>
    <row r="286" spans="28:28" x14ac:dyDescent="0.25">
      <c r="AB286" s="31"/>
    </row>
    <row r="287" spans="28:28" x14ac:dyDescent="0.25">
      <c r="AB287" s="31"/>
    </row>
    <row r="288" spans="28:28" x14ac:dyDescent="0.25">
      <c r="AB288" s="31"/>
    </row>
    <row r="289" spans="28:28" x14ac:dyDescent="0.25">
      <c r="AB289" s="31"/>
    </row>
    <row r="290" spans="28:28" x14ac:dyDescent="0.25">
      <c r="AB290" s="31"/>
    </row>
    <row r="291" spans="28:28" x14ac:dyDescent="0.25">
      <c r="AB291" s="31"/>
    </row>
    <row r="292" spans="28:28" x14ac:dyDescent="0.25">
      <c r="AB292" s="31"/>
    </row>
    <row r="293" spans="28:28" x14ac:dyDescent="0.25">
      <c r="AB293" s="31"/>
    </row>
    <row r="294" spans="28:28" x14ac:dyDescent="0.25">
      <c r="AB294" s="31"/>
    </row>
    <row r="295" spans="28:28" x14ac:dyDescent="0.25">
      <c r="AB295" s="31"/>
    </row>
    <row r="296" spans="28:28" x14ac:dyDescent="0.25">
      <c r="AB296" s="31"/>
    </row>
    <row r="297" spans="28:28" x14ac:dyDescent="0.25">
      <c r="AB297" s="31"/>
    </row>
    <row r="298" spans="28:28" x14ac:dyDescent="0.25">
      <c r="AB298" s="31"/>
    </row>
    <row r="299" spans="28:28" x14ac:dyDescent="0.25">
      <c r="AB299" s="31"/>
    </row>
    <row r="300" spans="28:28" x14ac:dyDescent="0.25">
      <c r="AB300" s="31"/>
    </row>
    <row r="301" spans="28:28" x14ac:dyDescent="0.25">
      <c r="AB301" s="31"/>
    </row>
    <row r="302" spans="28:28" x14ac:dyDescent="0.25">
      <c r="AB302" s="31"/>
    </row>
    <row r="303" spans="28:28" x14ac:dyDescent="0.25">
      <c r="AB303" s="31"/>
    </row>
    <row r="304" spans="28:28" x14ac:dyDescent="0.25">
      <c r="AB304" s="31"/>
    </row>
    <row r="305" spans="28:28" x14ac:dyDescent="0.25">
      <c r="AB305" s="31"/>
    </row>
    <row r="306" spans="28:28" x14ac:dyDescent="0.25">
      <c r="AB306" s="31"/>
    </row>
    <row r="307" spans="28:28" x14ac:dyDescent="0.25">
      <c r="AB307" s="31"/>
    </row>
    <row r="308" spans="28:28" x14ac:dyDescent="0.25">
      <c r="AB308" s="31"/>
    </row>
    <row r="309" spans="28:28" x14ac:dyDescent="0.25">
      <c r="AB309" s="31"/>
    </row>
    <row r="310" spans="28:28" x14ac:dyDescent="0.25">
      <c r="AB310" s="31"/>
    </row>
    <row r="311" spans="28:28" x14ac:dyDescent="0.25">
      <c r="AB311" s="31"/>
    </row>
    <row r="312" spans="28:28" x14ac:dyDescent="0.25">
      <c r="AB312" s="31"/>
    </row>
    <row r="313" spans="28:28" x14ac:dyDescent="0.25">
      <c r="AB313" s="31"/>
    </row>
    <row r="314" spans="28:28" x14ac:dyDescent="0.25">
      <c r="AB314" s="31"/>
    </row>
    <row r="315" spans="28:28" x14ac:dyDescent="0.25">
      <c r="AB315" s="31"/>
    </row>
    <row r="316" spans="28:28" x14ac:dyDescent="0.25">
      <c r="AB316" s="31"/>
    </row>
    <row r="317" spans="28:28" x14ac:dyDescent="0.25">
      <c r="AB317" s="31"/>
    </row>
    <row r="318" spans="28:28" x14ac:dyDescent="0.25">
      <c r="AB318" s="31"/>
    </row>
    <row r="319" spans="28:28" x14ac:dyDescent="0.25">
      <c r="AB319" s="31"/>
    </row>
    <row r="320" spans="28:28" x14ac:dyDescent="0.25">
      <c r="AB320" s="31"/>
    </row>
    <row r="321" spans="28:28" x14ac:dyDescent="0.25">
      <c r="AB321" s="31"/>
    </row>
    <row r="322" spans="28:28" x14ac:dyDescent="0.25">
      <c r="AB322" s="31"/>
    </row>
    <row r="323" spans="28:28" x14ac:dyDescent="0.25">
      <c r="AB323" s="31"/>
    </row>
    <row r="324" spans="28:28" x14ac:dyDescent="0.25">
      <c r="AB324" s="31"/>
    </row>
    <row r="325" spans="28:28" x14ac:dyDescent="0.25">
      <c r="AB325" s="31"/>
    </row>
    <row r="326" spans="28:28" x14ac:dyDescent="0.25">
      <c r="AB326" s="31"/>
    </row>
    <row r="327" spans="28:28" x14ac:dyDescent="0.25">
      <c r="AB327" s="31"/>
    </row>
    <row r="328" spans="28:28" x14ac:dyDescent="0.25">
      <c r="AB328" s="31"/>
    </row>
    <row r="329" spans="28:28" x14ac:dyDescent="0.25">
      <c r="AB329" s="31"/>
    </row>
    <row r="330" spans="28:28" x14ac:dyDescent="0.25">
      <c r="AB330" s="31"/>
    </row>
    <row r="331" spans="28:28" x14ac:dyDescent="0.25">
      <c r="AB331" s="31"/>
    </row>
    <row r="332" spans="28:28" x14ac:dyDescent="0.25">
      <c r="AB332" s="31"/>
    </row>
    <row r="333" spans="28:28" x14ac:dyDescent="0.25">
      <c r="AB333" s="31"/>
    </row>
    <row r="334" spans="28:28" x14ac:dyDescent="0.25">
      <c r="AB334" s="31"/>
    </row>
    <row r="335" spans="28:28" x14ac:dyDescent="0.25">
      <c r="AB335" s="31"/>
    </row>
    <row r="336" spans="28:28" x14ac:dyDescent="0.25">
      <c r="AB336" s="31"/>
    </row>
    <row r="337" spans="28:28" x14ac:dyDescent="0.25">
      <c r="AB337" s="31"/>
    </row>
    <row r="338" spans="28:28" x14ac:dyDescent="0.25">
      <c r="AB338" s="31"/>
    </row>
    <row r="339" spans="28:28" x14ac:dyDescent="0.25">
      <c r="AB339" s="31"/>
    </row>
    <row r="340" spans="28:28" x14ac:dyDescent="0.25">
      <c r="AB340" s="31"/>
    </row>
    <row r="341" spans="28:28" x14ac:dyDescent="0.25">
      <c r="AB341" s="31"/>
    </row>
    <row r="342" spans="28:28" x14ac:dyDescent="0.25">
      <c r="AB342" s="31"/>
    </row>
    <row r="343" spans="28:28" x14ac:dyDescent="0.25">
      <c r="AB343" s="31"/>
    </row>
    <row r="344" spans="28:28" x14ac:dyDescent="0.25">
      <c r="AB344" s="31"/>
    </row>
    <row r="345" spans="28:28" x14ac:dyDescent="0.25">
      <c r="AB345" s="31"/>
    </row>
    <row r="346" spans="28:28" x14ac:dyDescent="0.25">
      <c r="AB346" s="31"/>
    </row>
    <row r="347" spans="28:28" x14ac:dyDescent="0.25">
      <c r="AB347" s="31"/>
    </row>
    <row r="348" spans="28:28" x14ac:dyDescent="0.25">
      <c r="AB348" s="31"/>
    </row>
    <row r="349" spans="28:28" x14ac:dyDescent="0.25">
      <c r="AB349" s="31"/>
    </row>
    <row r="350" spans="28:28" x14ac:dyDescent="0.25">
      <c r="AB350" s="31"/>
    </row>
    <row r="351" spans="28:28" x14ac:dyDescent="0.25">
      <c r="AB351" s="31"/>
    </row>
    <row r="352" spans="28:28" x14ac:dyDescent="0.25">
      <c r="AB352" s="31"/>
    </row>
    <row r="353" spans="28:28" x14ac:dyDescent="0.25">
      <c r="AB353" s="31"/>
    </row>
    <row r="354" spans="28:28" x14ac:dyDescent="0.25">
      <c r="AB354" s="31"/>
    </row>
    <row r="355" spans="28:28" x14ac:dyDescent="0.25">
      <c r="AB355" s="31"/>
    </row>
    <row r="356" spans="28:28" x14ac:dyDescent="0.25">
      <c r="AB356" s="31"/>
    </row>
    <row r="357" spans="28:28" x14ac:dyDescent="0.25">
      <c r="AB357" s="31"/>
    </row>
    <row r="358" spans="28:28" x14ac:dyDescent="0.25">
      <c r="AB358" s="31"/>
    </row>
    <row r="359" spans="28:28" x14ac:dyDescent="0.25">
      <c r="AB359" s="31"/>
    </row>
    <row r="360" spans="28:28" x14ac:dyDescent="0.25">
      <c r="AB360" s="31"/>
    </row>
    <row r="361" spans="28:28" x14ac:dyDescent="0.25">
      <c r="AB361" s="31"/>
    </row>
    <row r="362" spans="28:28" x14ac:dyDescent="0.25">
      <c r="AB362" s="31"/>
    </row>
    <row r="363" spans="28:28" x14ac:dyDescent="0.25">
      <c r="AB363" s="31"/>
    </row>
    <row r="364" spans="28:28" x14ac:dyDescent="0.25">
      <c r="AB364" s="31"/>
    </row>
    <row r="365" spans="28:28" x14ac:dyDescent="0.25">
      <c r="AB365" s="31"/>
    </row>
    <row r="366" spans="28:28" x14ac:dyDescent="0.25">
      <c r="AB366" s="31"/>
    </row>
    <row r="367" spans="28:28" x14ac:dyDescent="0.25">
      <c r="AB367" s="31"/>
    </row>
    <row r="368" spans="28:28" x14ac:dyDescent="0.25">
      <c r="AB368" s="31"/>
    </row>
    <row r="369" spans="28:28" x14ac:dyDescent="0.25">
      <c r="AB369" s="31"/>
    </row>
    <row r="370" spans="28:28" x14ac:dyDescent="0.25">
      <c r="AB370" s="31"/>
    </row>
    <row r="371" spans="28:28" x14ac:dyDescent="0.25">
      <c r="AB371" s="31"/>
    </row>
    <row r="372" spans="28:28" x14ac:dyDescent="0.25">
      <c r="AB372" s="31"/>
    </row>
    <row r="373" spans="28:28" x14ac:dyDescent="0.25">
      <c r="AB373" s="31"/>
    </row>
    <row r="374" spans="28:28" x14ac:dyDescent="0.25">
      <c r="AB374" s="31"/>
    </row>
    <row r="375" spans="28:28" x14ac:dyDescent="0.25">
      <c r="AB375" s="31"/>
    </row>
    <row r="376" spans="28:28" x14ac:dyDescent="0.25">
      <c r="AB376" s="31"/>
    </row>
    <row r="377" spans="28:28" x14ac:dyDescent="0.25">
      <c r="AB377" s="31"/>
    </row>
    <row r="378" spans="28:28" x14ac:dyDescent="0.25">
      <c r="AB378" s="31"/>
    </row>
    <row r="379" spans="28:28" x14ac:dyDescent="0.25">
      <c r="AB379" s="31"/>
    </row>
    <row r="380" spans="28:28" x14ac:dyDescent="0.25">
      <c r="AB380" s="31"/>
    </row>
    <row r="381" spans="28:28" x14ac:dyDescent="0.25">
      <c r="AB381" s="31"/>
    </row>
    <row r="382" spans="28:28" x14ac:dyDescent="0.25">
      <c r="AB382" s="31"/>
    </row>
    <row r="383" spans="28:28" x14ac:dyDescent="0.25">
      <c r="AB383" s="31"/>
    </row>
    <row r="384" spans="28:28" x14ac:dyDescent="0.25">
      <c r="AB384" s="31"/>
    </row>
    <row r="385" spans="28:28" x14ac:dyDescent="0.25">
      <c r="AB385" s="31"/>
    </row>
    <row r="386" spans="28:28" x14ac:dyDescent="0.25">
      <c r="AB386" s="31"/>
    </row>
    <row r="387" spans="28:28" x14ac:dyDescent="0.25">
      <c r="AB387" s="31"/>
    </row>
    <row r="388" spans="28:28" x14ac:dyDescent="0.25">
      <c r="AB388" s="31"/>
    </row>
    <row r="389" spans="28:28" x14ac:dyDescent="0.25">
      <c r="AB389" s="31"/>
    </row>
    <row r="390" spans="28:28" x14ac:dyDescent="0.25">
      <c r="AB390" s="31"/>
    </row>
    <row r="391" spans="28:28" x14ac:dyDescent="0.25">
      <c r="AB391" s="31"/>
    </row>
    <row r="392" spans="28:28" x14ac:dyDescent="0.25">
      <c r="AB392" s="31"/>
    </row>
    <row r="393" spans="28:28" x14ac:dyDescent="0.25">
      <c r="AB393" s="31"/>
    </row>
    <row r="394" spans="28:28" x14ac:dyDescent="0.25">
      <c r="AB394" s="31"/>
    </row>
    <row r="395" spans="28:28" x14ac:dyDescent="0.25">
      <c r="AB395" s="31"/>
    </row>
    <row r="396" spans="28:28" x14ac:dyDescent="0.25">
      <c r="AB396" s="31"/>
    </row>
    <row r="397" spans="28:28" x14ac:dyDescent="0.25">
      <c r="AB397" s="31"/>
    </row>
    <row r="398" spans="28:28" x14ac:dyDescent="0.25">
      <c r="AB398" s="31"/>
    </row>
    <row r="399" spans="28:28" x14ac:dyDescent="0.25">
      <c r="AB399" s="31"/>
    </row>
    <row r="400" spans="28:28" x14ac:dyDescent="0.25">
      <c r="AB400" s="31"/>
    </row>
    <row r="401" spans="28:28" x14ac:dyDescent="0.25">
      <c r="AB401" s="31"/>
    </row>
    <row r="402" spans="28:28" x14ac:dyDescent="0.25">
      <c r="AB402" s="31"/>
    </row>
    <row r="403" spans="28:28" x14ac:dyDescent="0.25">
      <c r="AB403" s="31"/>
    </row>
    <row r="404" spans="28:28" x14ac:dyDescent="0.25">
      <c r="AB404" s="31"/>
    </row>
    <row r="405" spans="28:28" x14ac:dyDescent="0.25">
      <c r="AB405" s="31"/>
    </row>
    <row r="406" spans="28:28" x14ac:dyDescent="0.25">
      <c r="AB406" s="31"/>
    </row>
    <row r="407" spans="28:28" x14ac:dyDescent="0.25">
      <c r="AB407" s="31"/>
    </row>
    <row r="408" spans="28:28" x14ac:dyDescent="0.25">
      <c r="AB408" s="31"/>
    </row>
    <row r="409" spans="28:28" x14ac:dyDescent="0.25">
      <c r="AB409" s="31"/>
    </row>
    <row r="410" spans="28:28" x14ac:dyDescent="0.25">
      <c r="AB410" s="31"/>
    </row>
    <row r="411" spans="28:28" x14ac:dyDescent="0.25">
      <c r="AB411" s="31"/>
    </row>
    <row r="412" spans="28:28" x14ac:dyDescent="0.25">
      <c r="AB412" s="31"/>
    </row>
    <row r="413" spans="28:28" x14ac:dyDescent="0.25">
      <c r="AB413" s="31"/>
    </row>
    <row r="414" spans="28:28" x14ac:dyDescent="0.25">
      <c r="AB414" s="31"/>
    </row>
    <row r="415" spans="28:28" x14ac:dyDescent="0.25">
      <c r="AB415" s="31"/>
    </row>
    <row r="416" spans="28:28" x14ac:dyDescent="0.25">
      <c r="AB416" s="31"/>
    </row>
    <row r="417" spans="28:28" x14ac:dyDescent="0.25">
      <c r="AB417" s="31"/>
    </row>
    <row r="418" spans="28:28" x14ac:dyDescent="0.25">
      <c r="AB418" s="31"/>
    </row>
    <row r="419" spans="28:28" x14ac:dyDescent="0.25">
      <c r="AB419" s="31"/>
    </row>
    <row r="420" spans="28:28" x14ac:dyDescent="0.25">
      <c r="AB420" s="31"/>
    </row>
    <row r="421" spans="28:28" x14ac:dyDescent="0.25">
      <c r="AB421" s="31"/>
    </row>
    <row r="422" spans="28:28" x14ac:dyDescent="0.25">
      <c r="AB422" s="31"/>
    </row>
    <row r="423" spans="28:28" x14ac:dyDescent="0.25">
      <c r="AB423" s="31"/>
    </row>
    <row r="424" spans="28:28" x14ac:dyDescent="0.25">
      <c r="AB424" s="31"/>
    </row>
    <row r="425" spans="28:28" x14ac:dyDescent="0.25">
      <c r="AB425" s="31"/>
    </row>
    <row r="426" spans="28:28" x14ac:dyDescent="0.25">
      <c r="AB426" s="31"/>
    </row>
    <row r="427" spans="28:28" x14ac:dyDescent="0.25">
      <c r="AB427" s="31"/>
    </row>
    <row r="428" spans="28:28" x14ac:dyDescent="0.25">
      <c r="AB428" s="31"/>
    </row>
    <row r="429" spans="28:28" x14ac:dyDescent="0.25">
      <c r="AB429" s="31"/>
    </row>
    <row r="430" spans="28:28" x14ac:dyDescent="0.25">
      <c r="AB430" s="31"/>
    </row>
    <row r="431" spans="28:28" x14ac:dyDescent="0.25">
      <c r="AB431" s="31"/>
    </row>
    <row r="432" spans="28:28" x14ac:dyDescent="0.25">
      <c r="AB432" s="31"/>
    </row>
    <row r="433" spans="28:28" x14ac:dyDescent="0.25">
      <c r="AB433" s="31"/>
    </row>
    <row r="434" spans="28:28" x14ac:dyDescent="0.25">
      <c r="AB434" s="31"/>
    </row>
    <row r="435" spans="28:28" x14ac:dyDescent="0.25">
      <c r="AB435" s="31"/>
    </row>
    <row r="436" spans="28:28" x14ac:dyDescent="0.25">
      <c r="AB436" s="31"/>
    </row>
    <row r="437" spans="28:28" x14ac:dyDescent="0.25">
      <c r="AB437" s="31"/>
    </row>
    <row r="438" spans="28:28" x14ac:dyDescent="0.25">
      <c r="AB438" s="31"/>
    </row>
    <row r="439" spans="28:28" x14ac:dyDescent="0.25">
      <c r="AB439" s="31"/>
    </row>
    <row r="440" spans="28:28" x14ac:dyDescent="0.25">
      <c r="AB440" s="31"/>
    </row>
    <row r="441" spans="28:28" x14ac:dyDescent="0.25">
      <c r="AB441" s="31"/>
    </row>
    <row r="442" spans="28:28" x14ac:dyDescent="0.25">
      <c r="AB442" s="31"/>
    </row>
    <row r="443" spans="28:28" x14ac:dyDescent="0.25">
      <c r="AB443" s="31"/>
    </row>
    <row r="444" spans="28:28" x14ac:dyDescent="0.25">
      <c r="AB444" s="31"/>
    </row>
    <row r="445" spans="28:28" x14ac:dyDescent="0.25">
      <c r="AB445" s="31"/>
    </row>
    <row r="446" spans="28:28" x14ac:dyDescent="0.25">
      <c r="AB446" s="31"/>
    </row>
    <row r="447" spans="28:28" x14ac:dyDescent="0.25">
      <c r="AB447" s="31"/>
    </row>
    <row r="448" spans="28:28" x14ac:dyDescent="0.25">
      <c r="AB448" s="31"/>
    </row>
    <row r="449" spans="28:28" x14ac:dyDescent="0.25">
      <c r="AB449" s="31"/>
    </row>
    <row r="450" spans="28:28" x14ac:dyDescent="0.25">
      <c r="AB450" s="31"/>
    </row>
    <row r="451" spans="28:28" x14ac:dyDescent="0.25">
      <c r="AB451" s="31"/>
    </row>
    <row r="452" spans="28:28" x14ac:dyDescent="0.25">
      <c r="AB452" s="31"/>
    </row>
    <row r="453" spans="28:28" x14ac:dyDescent="0.25">
      <c r="AB453" s="31"/>
    </row>
    <row r="454" spans="28:28" x14ac:dyDescent="0.25">
      <c r="AB454" s="31"/>
    </row>
    <row r="455" spans="28:28" x14ac:dyDescent="0.25">
      <c r="AB455" s="31"/>
    </row>
    <row r="456" spans="28:28" x14ac:dyDescent="0.25">
      <c r="AB456" s="31"/>
    </row>
    <row r="457" spans="28:28" x14ac:dyDescent="0.25">
      <c r="AB457" s="31"/>
    </row>
    <row r="458" spans="28:28" x14ac:dyDescent="0.25">
      <c r="AB458" s="31"/>
    </row>
    <row r="459" spans="28:28" x14ac:dyDescent="0.25">
      <c r="AB459" s="31"/>
    </row>
    <row r="460" spans="28:28" x14ac:dyDescent="0.25">
      <c r="AB460" s="31"/>
    </row>
    <row r="461" spans="28:28" x14ac:dyDescent="0.25">
      <c r="AB461" s="31"/>
    </row>
    <row r="462" spans="28:28" x14ac:dyDescent="0.25">
      <c r="AB462" s="31"/>
    </row>
    <row r="463" spans="28:28" x14ac:dyDescent="0.25">
      <c r="AB463" s="31"/>
    </row>
    <row r="464" spans="28:28" x14ac:dyDescent="0.25">
      <c r="AB464" s="31"/>
    </row>
    <row r="465" spans="28:28" x14ac:dyDescent="0.25">
      <c r="AB465" s="31"/>
    </row>
    <row r="466" spans="28:28" x14ac:dyDescent="0.25">
      <c r="AB466" s="31"/>
    </row>
    <row r="467" spans="28:28" x14ac:dyDescent="0.25">
      <c r="AB467" s="31"/>
    </row>
    <row r="468" spans="28:28" x14ac:dyDescent="0.25">
      <c r="AB468" s="31"/>
    </row>
    <row r="469" spans="28:28" x14ac:dyDescent="0.25">
      <c r="AB469" s="31"/>
    </row>
    <row r="470" spans="28:28" x14ac:dyDescent="0.25">
      <c r="AB470" s="31"/>
    </row>
    <row r="471" spans="28:28" x14ac:dyDescent="0.25">
      <c r="AB471" s="31"/>
    </row>
    <row r="472" spans="28:28" x14ac:dyDescent="0.25">
      <c r="AB472" s="31"/>
    </row>
    <row r="473" spans="28:28" x14ac:dyDescent="0.25">
      <c r="AB473" s="31"/>
    </row>
    <row r="474" spans="28:28" x14ac:dyDescent="0.25">
      <c r="AB474" s="31"/>
    </row>
    <row r="475" spans="28:28" x14ac:dyDescent="0.25">
      <c r="AB475" s="31"/>
    </row>
    <row r="476" spans="28:28" x14ac:dyDescent="0.25">
      <c r="AB476" s="31"/>
    </row>
    <row r="477" spans="28:28" x14ac:dyDescent="0.25">
      <c r="AB477" s="31"/>
    </row>
    <row r="478" spans="28:28" x14ac:dyDescent="0.25">
      <c r="AB478" s="31"/>
    </row>
    <row r="479" spans="28:28" x14ac:dyDescent="0.25">
      <c r="AB479" s="31"/>
    </row>
    <row r="480" spans="28:28" x14ac:dyDescent="0.25">
      <c r="AB480" s="31"/>
    </row>
    <row r="481" spans="28:28" x14ac:dyDescent="0.25">
      <c r="AB481" s="31"/>
    </row>
    <row r="482" spans="28:28" x14ac:dyDescent="0.25">
      <c r="AB482" s="31"/>
    </row>
    <row r="483" spans="28:28" x14ac:dyDescent="0.25">
      <c r="AB483" s="31"/>
    </row>
    <row r="484" spans="28:28" x14ac:dyDescent="0.25">
      <c r="AB484" s="31"/>
    </row>
    <row r="485" spans="28:28" x14ac:dyDescent="0.25">
      <c r="AB485" s="31"/>
    </row>
    <row r="486" spans="28:28" x14ac:dyDescent="0.25">
      <c r="AB486" s="31"/>
    </row>
    <row r="487" spans="28:28" x14ac:dyDescent="0.25">
      <c r="AB487" s="31"/>
    </row>
    <row r="488" spans="28:28" x14ac:dyDescent="0.25">
      <c r="AB488" s="31"/>
    </row>
    <row r="489" spans="28:28" x14ac:dyDescent="0.25">
      <c r="AB489" s="31"/>
    </row>
    <row r="490" spans="28:28" x14ac:dyDescent="0.25">
      <c r="AB490" s="31"/>
    </row>
    <row r="491" spans="28:28" x14ac:dyDescent="0.25">
      <c r="AB491" s="31"/>
    </row>
    <row r="492" spans="28:28" x14ac:dyDescent="0.25">
      <c r="AB492" s="31"/>
    </row>
    <row r="493" spans="28:28" x14ac:dyDescent="0.25">
      <c r="AB493" s="31"/>
    </row>
    <row r="494" spans="28:28" x14ac:dyDescent="0.25">
      <c r="AB494" s="31"/>
    </row>
    <row r="495" spans="28:28" x14ac:dyDescent="0.25">
      <c r="AB495" s="31"/>
    </row>
    <row r="496" spans="28:28" x14ac:dyDescent="0.25">
      <c r="AB496" s="31"/>
    </row>
    <row r="497" spans="28:28" x14ac:dyDescent="0.25">
      <c r="AB497" s="31"/>
    </row>
    <row r="498" spans="28:28" x14ac:dyDescent="0.25">
      <c r="AB498" s="31"/>
    </row>
    <row r="499" spans="28:28" x14ac:dyDescent="0.25">
      <c r="AB499" s="31"/>
    </row>
    <row r="500" spans="28:28" x14ac:dyDescent="0.25">
      <c r="AB500" s="31"/>
    </row>
    <row r="501" spans="28:28" x14ac:dyDescent="0.25">
      <c r="AB501" s="31"/>
    </row>
    <row r="502" spans="28:28" x14ac:dyDescent="0.25">
      <c r="AB502" s="31"/>
    </row>
    <row r="503" spans="28:28" x14ac:dyDescent="0.25">
      <c r="AB503" s="31"/>
    </row>
    <row r="504" spans="28:28" x14ac:dyDescent="0.25">
      <c r="AB504" s="31"/>
    </row>
    <row r="505" spans="28:28" x14ac:dyDescent="0.25">
      <c r="AB505" s="31"/>
    </row>
    <row r="506" spans="28:28" x14ac:dyDescent="0.25">
      <c r="AB506" s="31"/>
    </row>
    <row r="507" spans="28:28" x14ac:dyDescent="0.25">
      <c r="AB507" s="31"/>
    </row>
    <row r="508" spans="28:28" x14ac:dyDescent="0.25">
      <c r="AB508" s="31"/>
    </row>
    <row r="509" spans="28:28" x14ac:dyDescent="0.25">
      <c r="AB509" s="31"/>
    </row>
    <row r="510" spans="28:28" x14ac:dyDescent="0.25">
      <c r="AB510" s="31"/>
    </row>
    <row r="511" spans="28:28" x14ac:dyDescent="0.25">
      <c r="AB511" s="31"/>
    </row>
    <row r="512" spans="28:28" x14ac:dyDescent="0.25">
      <c r="AB512" s="31"/>
    </row>
    <row r="513" spans="28:28" x14ac:dyDescent="0.25">
      <c r="AB513" s="31"/>
    </row>
    <row r="514" spans="28:28" x14ac:dyDescent="0.25">
      <c r="AB514" s="31"/>
    </row>
    <row r="515" spans="28:28" x14ac:dyDescent="0.25">
      <c r="AB515" s="31"/>
    </row>
    <row r="516" spans="28:28" x14ac:dyDescent="0.25">
      <c r="AB516" s="31"/>
    </row>
    <row r="517" spans="28:28" x14ac:dyDescent="0.25">
      <c r="AB517" s="31"/>
    </row>
    <row r="518" spans="28:28" x14ac:dyDescent="0.25">
      <c r="AB518" s="31"/>
    </row>
    <row r="519" spans="28:28" x14ac:dyDescent="0.25">
      <c r="AB519" s="31"/>
    </row>
    <row r="520" spans="28:28" x14ac:dyDescent="0.25">
      <c r="AB520" s="31"/>
    </row>
    <row r="521" spans="28:28" x14ac:dyDescent="0.25">
      <c r="AB521" s="31"/>
    </row>
    <row r="522" spans="28:28" x14ac:dyDescent="0.25">
      <c r="AB522" s="31"/>
    </row>
    <row r="523" spans="28:28" x14ac:dyDescent="0.25">
      <c r="AB523" s="31"/>
    </row>
    <row r="524" spans="28:28" x14ac:dyDescent="0.25">
      <c r="AB524" s="31"/>
    </row>
    <row r="525" spans="28:28" x14ac:dyDescent="0.25">
      <c r="AB525" s="31"/>
    </row>
    <row r="526" spans="28:28" x14ac:dyDescent="0.25">
      <c r="AB526" s="31"/>
    </row>
    <row r="527" spans="28:28" x14ac:dyDescent="0.25">
      <c r="AB527" s="31"/>
    </row>
    <row r="528" spans="28:28" x14ac:dyDescent="0.25">
      <c r="AB528" s="31"/>
    </row>
    <row r="529" spans="28:28" x14ac:dyDescent="0.25">
      <c r="AB529" s="31"/>
    </row>
    <row r="530" spans="28:28" x14ac:dyDescent="0.25">
      <c r="AB530" s="31"/>
    </row>
    <row r="531" spans="28:28" x14ac:dyDescent="0.25">
      <c r="AB531" s="31"/>
    </row>
    <row r="532" spans="28:28" x14ac:dyDescent="0.25">
      <c r="AB532" s="31"/>
    </row>
    <row r="533" spans="28:28" x14ac:dyDescent="0.25">
      <c r="AB533" s="31"/>
    </row>
    <row r="534" spans="28:28" x14ac:dyDescent="0.25">
      <c r="AB534" s="31"/>
    </row>
    <row r="535" spans="28:28" x14ac:dyDescent="0.25">
      <c r="AB535" s="31"/>
    </row>
    <row r="536" spans="28:28" x14ac:dyDescent="0.25">
      <c r="AB536" s="31"/>
    </row>
    <row r="537" spans="28:28" x14ac:dyDescent="0.25">
      <c r="AB537" s="31"/>
    </row>
    <row r="538" spans="28:28" x14ac:dyDescent="0.25">
      <c r="AB538" s="31"/>
    </row>
    <row r="539" spans="28:28" x14ac:dyDescent="0.25">
      <c r="AB539" s="31"/>
    </row>
    <row r="540" spans="28:28" x14ac:dyDescent="0.25">
      <c r="AB540" s="31"/>
    </row>
    <row r="541" spans="28:28" x14ac:dyDescent="0.25">
      <c r="AB541" s="31"/>
    </row>
    <row r="542" spans="28:28" x14ac:dyDescent="0.25">
      <c r="AB542" s="31"/>
    </row>
    <row r="543" spans="28:28" x14ac:dyDescent="0.25">
      <c r="AB543" s="31"/>
    </row>
    <row r="544" spans="28:28" x14ac:dyDescent="0.25">
      <c r="AB544" s="31"/>
    </row>
    <row r="545" spans="28:28" x14ac:dyDescent="0.25">
      <c r="AB545" s="31"/>
    </row>
    <row r="546" spans="28:28" x14ac:dyDescent="0.25">
      <c r="AB546" s="31"/>
    </row>
    <row r="547" spans="28:28" x14ac:dyDescent="0.25">
      <c r="AB547" s="31"/>
    </row>
    <row r="548" spans="28:28" x14ac:dyDescent="0.25">
      <c r="AB548" s="31"/>
    </row>
    <row r="549" spans="28:28" x14ac:dyDescent="0.25">
      <c r="AB549" s="31"/>
    </row>
    <row r="550" spans="28:28" x14ac:dyDescent="0.25">
      <c r="AB550" s="31"/>
    </row>
    <row r="551" spans="28:28" x14ac:dyDescent="0.25">
      <c r="AB551" s="31"/>
    </row>
    <row r="552" spans="28:28" x14ac:dyDescent="0.25">
      <c r="AB552" s="31"/>
    </row>
    <row r="553" spans="28:28" x14ac:dyDescent="0.25">
      <c r="AB553" s="31"/>
    </row>
    <row r="554" spans="28:28" x14ac:dyDescent="0.25">
      <c r="AB554" s="31"/>
    </row>
    <row r="555" spans="28:28" x14ac:dyDescent="0.25">
      <c r="AB555" s="31"/>
    </row>
    <row r="556" spans="28:28" x14ac:dyDescent="0.25">
      <c r="AB556" s="31"/>
    </row>
    <row r="557" spans="28:28" x14ac:dyDescent="0.25">
      <c r="AB557" s="31"/>
    </row>
    <row r="558" spans="28:28" x14ac:dyDescent="0.25">
      <c r="AB558" s="31"/>
    </row>
    <row r="559" spans="28:28" x14ac:dyDescent="0.25">
      <c r="AB559" s="31"/>
    </row>
    <row r="560" spans="28:28" x14ac:dyDescent="0.25">
      <c r="AB560" s="31"/>
    </row>
    <row r="561" spans="28:28" x14ac:dyDescent="0.25">
      <c r="AB561" s="31"/>
    </row>
    <row r="562" spans="28:28" x14ac:dyDescent="0.25">
      <c r="AB562" s="31"/>
    </row>
    <row r="563" spans="28:28" x14ac:dyDescent="0.25">
      <c r="AB563" s="31"/>
    </row>
    <row r="564" spans="28:28" x14ac:dyDescent="0.25">
      <c r="AB564" s="31"/>
    </row>
    <row r="565" spans="28:28" x14ac:dyDescent="0.25">
      <c r="AB565" s="31"/>
    </row>
    <row r="566" spans="28:28" x14ac:dyDescent="0.25">
      <c r="AB566" s="31"/>
    </row>
    <row r="567" spans="28:28" x14ac:dyDescent="0.25">
      <c r="AB567" s="31"/>
    </row>
    <row r="568" spans="28:28" x14ac:dyDescent="0.25">
      <c r="AB568" s="31"/>
    </row>
    <row r="569" spans="28:28" x14ac:dyDescent="0.25">
      <c r="AB569" s="31"/>
    </row>
    <row r="570" spans="28:28" x14ac:dyDescent="0.25">
      <c r="AB570" s="31"/>
    </row>
    <row r="571" spans="28:28" x14ac:dyDescent="0.25">
      <c r="AB571" s="31"/>
    </row>
    <row r="572" spans="28:28" x14ac:dyDescent="0.25">
      <c r="AB572" s="31"/>
    </row>
    <row r="573" spans="28:28" x14ac:dyDescent="0.25">
      <c r="AB573" s="31"/>
    </row>
    <row r="574" spans="28:28" x14ac:dyDescent="0.25">
      <c r="AB574" s="31"/>
    </row>
    <row r="575" spans="28:28" x14ac:dyDescent="0.25">
      <c r="AB575" s="31"/>
    </row>
    <row r="576" spans="28:28" x14ac:dyDescent="0.25">
      <c r="AB576" s="31"/>
    </row>
    <row r="577" spans="28:28" x14ac:dyDescent="0.25">
      <c r="AB577" s="31"/>
    </row>
    <row r="578" spans="28:28" x14ac:dyDescent="0.25">
      <c r="AB578" s="31"/>
    </row>
    <row r="579" spans="28:28" x14ac:dyDescent="0.25">
      <c r="AB579" s="31"/>
    </row>
    <row r="580" spans="28:28" x14ac:dyDescent="0.25">
      <c r="AB580" s="31"/>
    </row>
    <row r="581" spans="28:28" x14ac:dyDescent="0.25">
      <c r="AB581" s="31"/>
    </row>
    <row r="582" spans="28:28" x14ac:dyDescent="0.25">
      <c r="AB582" s="31"/>
    </row>
    <row r="583" spans="28:28" x14ac:dyDescent="0.25">
      <c r="AB583" s="31"/>
    </row>
    <row r="584" spans="28:28" x14ac:dyDescent="0.25">
      <c r="AB584" s="31"/>
    </row>
    <row r="585" spans="28:28" x14ac:dyDescent="0.25">
      <c r="AB585" s="31"/>
    </row>
    <row r="586" spans="28:28" x14ac:dyDescent="0.25">
      <c r="AB586" s="31"/>
    </row>
    <row r="587" spans="28:28" x14ac:dyDescent="0.25">
      <c r="AB587" s="31"/>
    </row>
    <row r="588" spans="28:28" x14ac:dyDescent="0.25">
      <c r="AB588" s="31"/>
    </row>
    <row r="589" spans="28:28" x14ac:dyDescent="0.25">
      <c r="AB589" s="31"/>
    </row>
    <row r="590" spans="28:28" x14ac:dyDescent="0.25">
      <c r="AB590" s="31"/>
    </row>
    <row r="591" spans="28:28" x14ac:dyDescent="0.25">
      <c r="AB591" s="31"/>
    </row>
    <row r="592" spans="28:28" x14ac:dyDescent="0.25">
      <c r="AB592" s="31"/>
    </row>
    <row r="593" spans="28:28" x14ac:dyDescent="0.25">
      <c r="AB593" s="31"/>
    </row>
    <row r="594" spans="28:28" x14ac:dyDescent="0.25">
      <c r="AB594" s="31"/>
    </row>
    <row r="595" spans="28:28" x14ac:dyDescent="0.25">
      <c r="AB595" s="31"/>
    </row>
    <row r="596" spans="28:28" x14ac:dyDescent="0.25">
      <c r="AB596" s="31"/>
    </row>
    <row r="597" spans="28:28" x14ac:dyDescent="0.25">
      <c r="AB597" s="31"/>
    </row>
    <row r="598" spans="28:28" x14ac:dyDescent="0.25">
      <c r="AB598" s="31"/>
    </row>
    <row r="599" spans="28:28" x14ac:dyDescent="0.25">
      <c r="AB599" s="31"/>
    </row>
    <row r="600" spans="28:28" x14ac:dyDescent="0.25">
      <c r="AB600" s="31"/>
    </row>
    <row r="601" spans="28:28" x14ac:dyDescent="0.25">
      <c r="AB601" s="31"/>
    </row>
    <row r="602" spans="28:28" x14ac:dyDescent="0.25">
      <c r="AB602" s="31"/>
    </row>
    <row r="603" spans="28:28" x14ac:dyDescent="0.25">
      <c r="AB603" s="31"/>
    </row>
    <row r="604" spans="28:28" x14ac:dyDescent="0.25">
      <c r="AB604" s="31"/>
    </row>
    <row r="605" spans="28:28" x14ac:dyDescent="0.25">
      <c r="AB605" s="31"/>
    </row>
    <row r="606" spans="28:28" x14ac:dyDescent="0.25">
      <c r="AB606" s="31"/>
    </row>
    <row r="607" spans="28:28" x14ac:dyDescent="0.25">
      <c r="AB607" s="31"/>
    </row>
    <row r="608" spans="28:28" x14ac:dyDescent="0.25">
      <c r="AB608" s="31"/>
    </row>
    <row r="609" spans="28:28" x14ac:dyDescent="0.25">
      <c r="AB609" s="31"/>
    </row>
    <row r="610" spans="28:28" x14ac:dyDescent="0.25">
      <c r="AB610" s="31"/>
    </row>
    <row r="611" spans="28:28" x14ac:dyDescent="0.25">
      <c r="AB611" s="31"/>
    </row>
    <row r="612" spans="28:28" x14ac:dyDescent="0.25">
      <c r="AB612" s="31"/>
    </row>
    <row r="613" spans="28:28" x14ac:dyDescent="0.25">
      <c r="AB613" s="31"/>
    </row>
    <row r="614" spans="28:28" x14ac:dyDescent="0.25">
      <c r="AB614" s="31"/>
    </row>
    <row r="615" spans="28:28" x14ac:dyDescent="0.25">
      <c r="AB615" s="31"/>
    </row>
    <row r="616" spans="28:28" x14ac:dyDescent="0.25">
      <c r="AB616" s="31"/>
    </row>
    <row r="617" spans="28:28" x14ac:dyDescent="0.25">
      <c r="AB617" s="31"/>
    </row>
    <row r="618" spans="28:28" x14ac:dyDescent="0.25">
      <c r="AB618" s="31"/>
    </row>
    <row r="619" spans="28:28" x14ac:dyDescent="0.25">
      <c r="AB619" s="31"/>
    </row>
    <row r="620" spans="28:28" x14ac:dyDescent="0.25">
      <c r="AB620" s="31"/>
    </row>
    <row r="621" spans="28:28" x14ac:dyDescent="0.25">
      <c r="AB621" s="31"/>
    </row>
    <row r="622" spans="28:28" x14ac:dyDescent="0.25">
      <c r="AB622" s="31"/>
    </row>
    <row r="623" spans="28:28" x14ac:dyDescent="0.25">
      <c r="AB623" s="31"/>
    </row>
    <row r="624" spans="28:28" x14ac:dyDescent="0.25">
      <c r="AB624" s="31"/>
    </row>
    <row r="625" spans="28:28" x14ac:dyDescent="0.25">
      <c r="AB625" s="31"/>
    </row>
    <row r="626" spans="28:28" x14ac:dyDescent="0.25">
      <c r="AB626" s="31"/>
    </row>
    <row r="627" spans="28:28" x14ac:dyDescent="0.25">
      <c r="AB627" s="31"/>
    </row>
    <row r="628" spans="28:28" x14ac:dyDescent="0.25">
      <c r="AB628" s="31"/>
    </row>
    <row r="629" spans="28:28" x14ac:dyDescent="0.25">
      <c r="AB629" s="31"/>
    </row>
    <row r="630" spans="28:28" x14ac:dyDescent="0.25">
      <c r="AB630" s="31"/>
    </row>
    <row r="631" spans="28:28" x14ac:dyDescent="0.25">
      <c r="AB631" s="31"/>
    </row>
    <row r="632" spans="28:28" x14ac:dyDescent="0.25">
      <c r="AB632" s="31"/>
    </row>
    <row r="633" spans="28:28" x14ac:dyDescent="0.25">
      <c r="AB633" s="31"/>
    </row>
    <row r="634" spans="28:28" x14ac:dyDescent="0.25">
      <c r="AB634" s="31"/>
    </row>
    <row r="635" spans="28:28" x14ac:dyDescent="0.25">
      <c r="AB635" s="31"/>
    </row>
    <row r="636" spans="28:28" x14ac:dyDescent="0.25">
      <c r="AB636" s="31"/>
    </row>
    <row r="637" spans="28:28" x14ac:dyDescent="0.25">
      <c r="AB637" s="31"/>
    </row>
    <row r="638" spans="28:28" x14ac:dyDescent="0.25">
      <c r="AB638" s="31"/>
    </row>
    <row r="639" spans="28:28" x14ac:dyDescent="0.25">
      <c r="AB639" s="31"/>
    </row>
    <row r="640" spans="28:28" x14ac:dyDescent="0.25">
      <c r="AB640" s="31"/>
    </row>
    <row r="641" spans="28:28" x14ac:dyDescent="0.25">
      <c r="AB641" s="31"/>
    </row>
    <row r="642" spans="28:28" x14ac:dyDescent="0.25">
      <c r="AB642" s="31"/>
    </row>
    <row r="643" spans="28:28" x14ac:dyDescent="0.25">
      <c r="AB643" s="31"/>
    </row>
    <row r="644" spans="28:28" x14ac:dyDescent="0.25">
      <c r="AB644" s="31"/>
    </row>
    <row r="645" spans="28:28" x14ac:dyDescent="0.25">
      <c r="AB645" s="31"/>
    </row>
    <row r="646" spans="28:28" x14ac:dyDescent="0.25">
      <c r="AB646" s="31"/>
    </row>
    <row r="647" spans="28:28" x14ac:dyDescent="0.25">
      <c r="AB647" s="31"/>
    </row>
    <row r="648" spans="28:28" x14ac:dyDescent="0.25">
      <c r="AB648" s="31"/>
    </row>
    <row r="649" spans="28:28" x14ac:dyDescent="0.25">
      <c r="AB649" s="31"/>
    </row>
    <row r="650" spans="28:28" x14ac:dyDescent="0.25">
      <c r="AB650" s="31"/>
    </row>
    <row r="651" spans="28:28" x14ac:dyDescent="0.25">
      <c r="AB651" s="31"/>
    </row>
    <row r="652" spans="28:28" x14ac:dyDescent="0.25">
      <c r="AB652" s="31"/>
    </row>
    <row r="653" spans="28:28" x14ac:dyDescent="0.25">
      <c r="AB653" s="31"/>
    </row>
    <row r="654" spans="28:28" x14ac:dyDescent="0.25">
      <c r="AB654" s="31"/>
    </row>
    <row r="655" spans="28:28" x14ac:dyDescent="0.25">
      <c r="AB655" s="31"/>
    </row>
    <row r="656" spans="28:28" x14ac:dyDescent="0.25">
      <c r="AB656" s="31"/>
    </row>
    <row r="657" spans="28:28" x14ac:dyDescent="0.25">
      <c r="AB657" s="31"/>
    </row>
    <row r="658" spans="28:28" x14ac:dyDescent="0.25">
      <c r="AB658" s="31"/>
    </row>
    <row r="659" spans="28:28" x14ac:dyDescent="0.25">
      <c r="AB659" s="31"/>
    </row>
    <row r="660" spans="28:28" x14ac:dyDescent="0.25">
      <c r="AB660" s="31"/>
    </row>
    <row r="661" spans="28:28" x14ac:dyDescent="0.25">
      <c r="AB661" s="31"/>
    </row>
    <row r="662" spans="28:28" x14ac:dyDescent="0.25">
      <c r="AB662" s="31"/>
    </row>
    <row r="663" spans="28:28" x14ac:dyDescent="0.25">
      <c r="AB663" s="31"/>
    </row>
    <row r="664" spans="28:28" x14ac:dyDescent="0.25">
      <c r="AB664" s="31"/>
    </row>
    <row r="665" spans="28:28" x14ac:dyDescent="0.25">
      <c r="AB665" s="31"/>
    </row>
    <row r="666" spans="28:28" x14ac:dyDescent="0.25">
      <c r="AB666" s="31"/>
    </row>
    <row r="667" spans="28:28" x14ac:dyDescent="0.25">
      <c r="AB667" s="31"/>
    </row>
    <row r="668" spans="28:28" x14ac:dyDescent="0.25">
      <c r="AB668" s="31"/>
    </row>
    <row r="669" spans="28:28" x14ac:dyDescent="0.25">
      <c r="AB669" s="31"/>
    </row>
    <row r="670" spans="28:28" x14ac:dyDescent="0.25">
      <c r="AB670" s="31"/>
    </row>
    <row r="671" spans="28:28" x14ac:dyDescent="0.25">
      <c r="AB671" s="31"/>
    </row>
    <row r="672" spans="28:28" x14ac:dyDescent="0.25">
      <c r="AB672" s="31"/>
    </row>
    <row r="673" spans="28:28" x14ac:dyDescent="0.25">
      <c r="AB673" s="31"/>
    </row>
    <row r="674" spans="28:28" x14ac:dyDescent="0.25">
      <c r="AB674" s="31"/>
    </row>
    <row r="675" spans="28:28" x14ac:dyDescent="0.25">
      <c r="AB675" s="31"/>
    </row>
    <row r="676" spans="28:28" x14ac:dyDescent="0.25">
      <c r="AB676" s="31"/>
    </row>
    <row r="677" spans="28:28" x14ac:dyDescent="0.25">
      <c r="AB677" s="31"/>
    </row>
    <row r="678" spans="28:28" x14ac:dyDescent="0.25">
      <c r="AB678" s="31"/>
    </row>
    <row r="679" spans="28:28" x14ac:dyDescent="0.25">
      <c r="AB679" s="31"/>
    </row>
    <row r="680" spans="28:28" x14ac:dyDescent="0.25">
      <c r="AB680" s="31"/>
    </row>
    <row r="681" spans="28:28" x14ac:dyDescent="0.25">
      <c r="AB681" s="31"/>
    </row>
    <row r="682" spans="28:28" x14ac:dyDescent="0.25">
      <c r="AB682" s="31"/>
    </row>
    <row r="683" spans="28:28" x14ac:dyDescent="0.25">
      <c r="AB683" s="31"/>
    </row>
    <row r="684" spans="28:28" x14ac:dyDescent="0.25">
      <c r="AB684" s="31"/>
    </row>
    <row r="685" spans="28:28" x14ac:dyDescent="0.25">
      <c r="AB685" s="31"/>
    </row>
    <row r="686" spans="28:28" x14ac:dyDescent="0.25">
      <c r="AB686" s="31"/>
    </row>
    <row r="687" spans="28:28" x14ac:dyDescent="0.25">
      <c r="AB687" s="31"/>
    </row>
    <row r="688" spans="28:28" x14ac:dyDescent="0.25">
      <c r="AB688" s="31"/>
    </row>
    <row r="689" spans="28:28" x14ac:dyDescent="0.25">
      <c r="AB689" s="31"/>
    </row>
    <row r="690" spans="28:28" x14ac:dyDescent="0.25">
      <c r="AB690" s="31"/>
    </row>
    <row r="691" spans="28:28" x14ac:dyDescent="0.25">
      <c r="AB691" s="31"/>
    </row>
    <row r="692" spans="28:28" x14ac:dyDescent="0.25">
      <c r="AB692" s="31"/>
    </row>
    <row r="693" spans="28:28" x14ac:dyDescent="0.25">
      <c r="AB693" s="31"/>
    </row>
    <row r="694" spans="28:28" x14ac:dyDescent="0.25">
      <c r="AB694" s="31"/>
    </row>
    <row r="695" spans="28:28" x14ac:dyDescent="0.25">
      <c r="AB695" s="31"/>
    </row>
    <row r="696" spans="28:28" x14ac:dyDescent="0.25">
      <c r="AB696" s="31"/>
    </row>
    <row r="697" spans="28:28" x14ac:dyDescent="0.25">
      <c r="AB697" s="31"/>
    </row>
    <row r="698" spans="28:28" x14ac:dyDescent="0.25">
      <c r="AB698" s="31"/>
    </row>
    <row r="699" spans="28:28" x14ac:dyDescent="0.25">
      <c r="AB699" s="31"/>
    </row>
    <row r="700" spans="28:28" x14ac:dyDescent="0.25">
      <c r="AB700" s="31"/>
    </row>
    <row r="701" spans="28:28" x14ac:dyDescent="0.25">
      <c r="AB701" s="31"/>
    </row>
    <row r="702" spans="28:28" x14ac:dyDescent="0.25">
      <c r="AB702" s="31"/>
    </row>
    <row r="703" spans="28:28" x14ac:dyDescent="0.25">
      <c r="AB703" s="31"/>
    </row>
    <row r="704" spans="28:28" x14ac:dyDescent="0.25">
      <c r="AB704" s="31"/>
    </row>
    <row r="705" spans="28:28" x14ac:dyDescent="0.25">
      <c r="AB705" s="31"/>
    </row>
    <row r="706" spans="28:28" x14ac:dyDescent="0.25">
      <c r="AB706" s="31"/>
    </row>
    <row r="707" spans="28:28" x14ac:dyDescent="0.25">
      <c r="AB707" s="31"/>
    </row>
    <row r="708" spans="28:28" x14ac:dyDescent="0.25">
      <c r="AB708" s="31"/>
    </row>
    <row r="709" spans="28:28" x14ac:dyDescent="0.25">
      <c r="AB709" s="31"/>
    </row>
    <row r="710" spans="28:28" x14ac:dyDescent="0.25">
      <c r="AB710" s="31"/>
    </row>
    <row r="711" spans="28:28" x14ac:dyDescent="0.25">
      <c r="AB711" s="31"/>
    </row>
    <row r="712" spans="28:28" x14ac:dyDescent="0.25">
      <c r="AB712" s="31"/>
    </row>
    <row r="713" spans="28:28" x14ac:dyDescent="0.25">
      <c r="AB713" s="31"/>
    </row>
    <row r="714" spans="28:28" x14ac:dyDescent="0.25">
      <c r="AB714" s="31"/>
    </row>
    <row r="715" spans="28:28" x14ac:dyDescent="0.25">
      <c r="AB715" s="31"/>
    </row>
    <row r="716" spans="28:28" x14ac:dyDescent="0.25">
      <c r="AB716" s="31"/>
    </row>
    <row r="717" spans="28:28" x14ac:dyDescent="0.25">
      <c r="AB717" s="31"/>
    </row>
    <row r="718" spans="28:28" x14ac:dyDescent="0.25">
      <c r="AB718" s="31"/>
    </row>
    <row r="719" spans="28:28" x14ac:dyDescent="0.25">
      <c r="AB719" s="31"/>
    </row>
    <row r="720" spans="28:28" x14ac:dyDescent="0.25">
      <c r="AB720" s="31"/>
    </row>
    <row r="721" spans="28:28" x14ac:dyDescent="0.25">
      <c r="AB721" s="31"/>
    </row>
    <row r="722" spans="28:28" x14ac:dyDescent="0.25">
      <c r="AB722" s="31"/>
    </row>
    <row r="723" spans="28:28" x14ac:dyDescent="0.25">
      <c r="AB723" s="31"/>
    </row>
    <row r="724" spans="28:28" x14ac:dyDescent="0.25">
      <c r="AB724" s="31"/>
    </row>
    <row r="725" spans="28:28" x14ac:dyDescent="0.25">
      <c r="AB725" s="31"/>
    </row>
    <row r="726" spans="28:28" x14ac:dyDescent="0.25">
      <c r="AB726" s="31"/>
    </row>
    <row r="727" spans="28:28" x14ac:dyDescent="0.25">
      <c r="AB727" s="31"/>
    </row>
    <row r="728" spans="28:28" x14ac:dyDescent="0.25">
      <c r="AB728" s="31"/>
    </row>
    <row r="729" spans="28:28" x14ac:dyDescent="0.25">
      <c r="AB729" s="31"/>
    </row>
    <row r="730" spans="28:28" x14ac:dyDescent="0.25">
      <c r="AB730" s="31"/>
    </row>
    <row r="731" spans="28:28" x14ac:dyDescent="0.25">
      <c r="AB731" s="31"/>
    </row>
    <row r="732" spans="28:28" x14ac:dyDescent="0.25">
      <c r="AB732" s="31"/>
    </row>
    <row r="733" spans="28:28" x14ac:dyDescent="0.25">
      <c r="AB733" s="31"/>
    </row>
    <row r="734" spans="28:28" x14ac:dyDescent="0.25">
      <c r="AB734" s="31"/>
    </row>
    <row r="735" spans="28:28" x14ac:dyDescent="0.25">
      <c r="AB735" s="31"/>
    </row>
    <row r="736" spans="28:28" x14ac:dyDescent="0.25">
      <c r="AB736" s="31"/>
    </row>
    <row r="737" spans="28:28" x14ac:dyDescent="0.25">
      <c r="AB737" s="31"/>
    </row>
    <row r="738" spans="28:28" x14ac:dyDescent="0.25">
      <c r="AB738" s="31"/>
    </row>
    <row r="739" spans="28:28" x14ac:dyDescent="0.25">
      <c r="AB739" s="31"/>
    </row>
    <row r="740" spans="28:28" x14ac:dyDescent="0.25">
      <c r="AB740" s="31"/>
    </row>
    <row r="741" spans="28:28" x14ac:dyDescent="0.25">
      <c r="AB741" s="31"/>
    </row>
    <row r="742" spans="28:28" x14ac:dyDescent="0.25">
      <c r="AB742" s="31"/>
    </row>
    <row r="743" spans="28:28" x14ac:dyDescent="0.25">
      <c r="AB743" s="31"/>
    </row>
    <row r="744" spans="28:28" x14ac:dyDescent="0.25">
      <c r="AB744" s="31"/>
    </row>
    <row r="745" spans="28:28" x14ac:dyDescent="0.25">
      <c r="AB745" s="31"/>
    </row>
    <row r="746" spans="28:28" x14ac:dyDescent="0.25">
      <c r="AB746" s="31"/>
    </row>
    <row r="747" spans="28:28" x14ac:dyDescent="0.25">
      <c r="AB747" s="31"/>
    </row>
    <row r="748" spans="28:28" x14ac:dyDescent="0.25">
      <c r="AB748" s="31"/>
    </row>
    <row r="749" spans="28:28" x14ac:dyDescent="0.25">
      <c r="AB749" s="31"/>
    </row>
    <row r="750" spans="28:28" x14ac:dyDescent="0.25">
      <c r="AB750" s="31"/>
    </row>
    <row r="751" spans="28:28" x14ac:dyDescent="0.25">
      <c r="AB751" s="31"/>
    </row>
    <row r="752" spans="28:28" x14ac:dyDescent="0.25">
      <c r="AB752" s="31"/>
    </row>
    <row r="753" spans="28:28" x14ac:dyDescent="0.25">
      <c r="AB753" s="31"/>
    </row>
    <row r="754" spans="28:28" x14ac:dyDescent="0.25">
      <c r="AB754" s="31"/>
    </row>
    <row r="755" spans="28:28" x14ac:dyDescent="0.25">
      <c r="AB755" s="31"/>
    </row>
    <row r="756" spans="28:28" x14ac:dyDescent="0.25">
      <c r="AB756" s="31"/>
    </row>
    <row r="757" spans="28:28" x14ac:dyDescent="0.25">
      <c r="AB757" s="31"/>
    </row>
    <row r="758" spans="28:28" x14ac:dyDescent="0.25">
      <c r="AB758" s="31"/>
    </row>
    <row r="759" spans="28:28" x14ac:dyDescent="0.25">
      <c r="AB759" s="31"/>
    </row>
    <row r="760" spans="28:28" x14ac:dyDescent="0.25">
      <c r="AB760" s="31"/>
    </row>
    <row r="761" spans="28:28" x14ac:dyDescent="0.25">
      <c r="AB761" s="31"/>
    </row>
    <row r="762" spans="28:28" x14ac:dyDescent="0.25">
      <c r="AB762" s="31"/>
    </row>
    <row r="763" spans="28:28" x14ac:dyDescent="0.25">
      <c r="AB763" s="31"/>
    </row>
    <row r="764" spans="28:28" x14ac:dyDescent="0.25">
      <c r="AB764" s="31"/>
    </row>
    <row r="765" spans="28:28" x14ac:dyDescent="0.25">
      <c r="AB765" s="31"/>
    </row>
    <row r="766" spans="28:28" x14ac:dyDescent="0.25">
      <c r="AB766" s="31"/>
    </row>
    <row r="767" spans="28:28" x14ac:dyDescent="0.25">
      <c r="AB767" s="31"/>
    </row>
    <row r="768" spans="28:28" x14ac:dyDescent="0.25">
      <c r="AB768" s="31"/>
    </row>
    <row r="769" spans="28:28" x14ac:dyDescent="0.25">
      <c r="AB769" s="31"/>
    </row>
    <row r="770" spans="28:28" x14ac:dyDescent="0.25">
      <c r="AB770" s="31"/>
    </row>
    <row r="771" spans="28:28" x14ac:dyDescent="0.25">
      <c r="AB771" s="31"/>
    </row>
    <row r="772" spans="28:28" x14ac:dyDescent="0.25">
      <c r="AB772" s="31"/>
    </row>
    <row r="773" spans="28:28" x14ac:dyDescent="0.25">
      <c r="AB773" s="31"/>
    </row>
    <row r="774" spans="28:28" x14ac:dyDescent="0.25">
      <c r="AB774" s="31"/>
    </row>
    <row r="775" spans="28:28" x14ac:dyDescent="0.25">
      <c r="AB775" s="31"/>
    </row>
    <row r="776" spans="28:28" x14ac:dyDescent="0.25">
      <c r="AB776" s="31"/>
    </row>
    <row r="777" spans="28:28" x14ac:dyDescent="0.25">
      <c r="AB777" s="31"/>
    </row>
    <row r="778" spans="28:28" x14ac:dyDescent="0.25">
      <c r="AB778" s="31"/>
    </row>
    <row r="779" spans="28:28" x14ac:dyDescent="0.25">
      <c r="AB779" s="31"/>
    </row>
    <row r="780" spans="28:28" x14ac:dyDescent="0.25">
      <c r="AB780" s="31"/>
    </row>
    <row r="781" spans="28:28" x14ac:dyDescent="0.25">
      <c r="AB781" s="31"/>
    </row>
    <row r="782" spans="28:28" x14ac:dyDescent="0.25">
      <c r="AB782" s="31"/>
    </row>
    <row r="783" spans="28:28" x14ac:dyDescent="0.25">
      <c r="AB783" s="31"/>
    </row>
    <row r="784" spans="28:28" x14ac:dyDescent="0.25">
      <c r="AB784" s="31"/>
    </row>
    <row r="785" spans="28:28" x14ac:dyDescent="0.25">
      <c r="AB785" s="31"/>
    </row>
    <row r="786" spans="28:28" x14ac:dyDescent="0.25">
      <c r="AB786" s="31"/>
    </row>
    <row r="787" spans="28:28" x14ac:dyDescent="0.25">
      <c r="AB787" s="31"/>
    </row>
    <row r="788" spans="28:28" x14ac:dyDescent="0.25">
      <c r="AB788" s="31"/>
    </row>
    <row r="789" spans="28:28" x14ac:dyDescent="0.25">
      <c r="AB789" s="31"/>
    </row>
    <row r="790" spans="28:28" x14ac:dyDescent="0.25">
      <c r="AB790" s="31"/>
    </row>
    <row r="791" spans="28:28" x14ac:dyDescent="0.25">
      <c r="AB791" s="31"/>
    </row>
    <row r="792" spans="28:28" x14ac:dyDescent="0.25">
      <c r="AB792" s="31"/>
    </row>
    <row r="793" spans="28:28" x14ac:dyDescent="0.25">
      <c r="AB793" s="31"/>
    </row>
    <row r="794" spans="28:28" x14ac:dyDescent="0.25">
      <c r="AB794" s="31"/>
    </row>
    <row r="795" spans="28:28" x14ac:dyDescent="0.25">
      <c r="AB795" s="31"/>
    </row>
    <row r="796" spans="28:28" x14ac:dyDescent="0.25">
      <c r="AB796" s="31"/>
    </row>
    <row r="797" spans="28:28" x14ac:dyDescent="0.25">
      <c r="AB797" s="31"/>
    </row>
    <row r="798" spans="28:28" x14ac:dyDescent="0.25">
      <c r="AB798" s="31"/>
    </row>
    <row r="799" spans="28:28" x14ac:dyDescent="0.25">
      <c r="AB799" s="31"/>
    </row>
    <row r="800" spans="28:28" x14ac:dyDescent="0.25">
      <c r="AB800" s="31"/>
    </row>
    <row r="801" spans="28:28" x14ac:dyDescent="0.25">
      <c r="AB801" s="31"/>
    </row>
    <row r="802" spans="28:28" x14ac:dyDescent="0.25">
      <c r="AB802" s="31"/>
    </row>
    <row r="803" spans="28:28" x14ac:dyDescent="0.25">
      <c r="AB803" s="31"/>
    </row>
    <row r="804" spans="28:28" x14ac:dyDescent="0.25">
      <c r="AB804" s="31"/>
    </row>
    <row r="805" spans="28:28" x14ac:dyDescent="0.25">
      <c r="AB805" s="31"/>
    </row>
    <row r="806" spans="28:28" x14ac:dyDescent="0.25">
      <c r="AB806" s="31"/>
    </row>
    <row r="807" spans="28:28" x14ac:dyDescent="0.25">
      <c r="AB807" s="31"/>
    </row>
    <row r="808" spans="28:28" x14ac:dyDescent="0.25">
      <c r="AB808" s="31"/>
    </row>
    <row r="809" spans="28:28" x14ac:dyDescent="0.25">
      <c r="AB809" s="31"/>
    </row>
    <row r="810" spans="28:28" x14ac:dyDescent="0.25">
      <c r="AB810" s="31"/>
    </row>
    <row r="811" spans="28:28" x14ac:dyDescent="0.25">
      <c r="AB811" s="31"/>
    </row>
    <row r="812" spans="28:28" x14ac:dyDescent="0.25">
      <c r="AB812" s="31"/>
    </row>
    <row r="813" spans="28:28" x14ac:dyDescent="0.25">
      <c r="AB813" s="31"/>
    </row>
    <row r="814" spans="28:28" x14ac:dyDescent="0.25">
      <c r="AB814" s="31"/>
    </row>
    <row r="815" spans="28:28" x14ac:dyDescent="0.25">
      <c r="AB815" s="31"/>
    </row>
    <row r="816" spans="28:28" x14ac:dyDescent="0.25">
      <c r="AB816" s="31"/>
    </row>
    <row r="817" spans="28:28" x14ac:dyDescent="0.25">
      <c r="AB817" s="31"/>
    </row>
    <row r="818" spans="28:28" x14ac:dyDescent="0.25">
      <c r="AB818" s="31"/>
    </row>
    <row r="819" spans="28:28" x14ac:dyDescent="0.25">
      <c r="AB819" s="31"/>
    </row>
    <row r="820" spans="28:28" x14ac:dyDescent="0.25">
      <c r="AB820" s="31"/>
    </row>
    <row r="821" spans="28:28" x14ac:dyDescent="0.25">
      <c r="AB821" s="31"/>
    </row>
    <row r="822" spans="28:28" x14ac:dyDescent="0.25">
      <c r="AB822" s="31"/>
    </row>
    <row r="823" spans="28:28" x14ac:dyDescent="0.25">
      <c r="AB823" s="31"/>
    </row>
    <row r="824" spans="28:28" x14ac:dyDescent="0.25">
      <c r="AB824" s="31"/>
    </row>
    <row r="825" spans="28:28" x14ac:dyDescent="0.25">
      <c r="AB825" s="31"/>
    </row>
    <row r="826" spans="28:28" x14ac:dyDescent="0.25">
      <c r="AB826" s="31"/>
    </row>
    <row r="827" spans="28:28" x14ac:dyDescent="0.25">
      <c r="AB827" s="31"/>
    </row>
    <row r="828" spans="28:28" x14ac:dyDescent="0.25">
      <c r="AB828" s="31"/>
    </row>
    <row r="829" spans="28:28" x14ac:dyDescent="0.25">
      <c r="AB829" s="31"/>
    </row>
    <row r="830" spans="28:28" x14ac:dyDescent="0.25">
      <c r="AB830" s="31"/>
    </row>
    <row r="831" spans="28:28" x14ac:dyDescent="0.25">
      <c r="AB831" s="31"/>
    </row>
    <row r="832" spans="28:28" x14ac:dyDescent="0.25">
      <c r="AB832" s="31"/>
    </row>
    <row r="833" spans="28:28" x14ac:dyDescent="0.25">
      <c r="AB833" s="31"/>
    </row>
    <row r="834" spans="28:28" x14ac:dyDescent="0.25">
      <c r="AB834" s="31"/>
    </row>
    <row r="835" spans="28:28" x14ac:dyDescent="0.25">
      <c r="AB835" s="31"/>
    </row>
    <row r="836" spans="28:28" x14ac:dyDescent="0.25">
      <c r="AB836" s="31"/>
    </row>
    <row r="837" spans="28:28" x14ac:dyDescent="0.25">
      <c r="AB837" s="31"/>
    </row>
    <row r="838" spans="28:28" x14ac:dyDescent="0.25">
      <c r="AB838" s="31"/>
    </row>
    <row r="839" spans="28:28" x14ac:dyDescent="0.25">
      <c r="AB839" s="31"/>
    </row>
    <row r="840" spans="28:28" x14ac:dyDescent="0.25">
      <c r="AB840" s="31"/>
    </row>
    <row r="841" spans="28:28" x14ac:dyDescent="0.25">
      <c r="AB841" s="31"/>
    </row>
    <row r="842" spans="28:28" x14ac:dyDescent="0.25">
      <c r="AB842" s="31"/>
    </row>
    <row r="843" spans="28:28" x14ac:dyDescent="0.25">
      <c r="AB843" s="31"/>
    </row>
    <row r="844" spans="28:28" x14ac:dyDescent="0.25">
      <c r="AB844" s="31"/>
    </row>
    <row r="845" spans="28:28" x14ac:dyDescent="0.25">
      <c r="AB845" s="31"/>
    </row>
    <row r="846" spans="28:28" x14ac:dyDescent="0.25">
      <c r="AB846" s="31"/>
    </row>
    <row r="847" spans="28:28" x14ac:dyDescent="0.25">
      <c r="AB847" s="31"/>
    </row>
    <row r="848" spans="28:28" x14ac:dyDescent="0.25">
      <c r="AB848" s="31"/>
    </row>
    <row r="849" spans="28:28" x14ac:dyDescent="0.25">
      <c r="AB849" s="31"/>
    </row>
    <row r="850" spans="28:28" x14ac:dyDescent="0.25">
      <c r="AB850" s="31"/>
    </row>
    <row r="851" spans="28:28" x14ac:dyDescent="0.25">
      <c r="AB851" s="31"/>
    </row>
    <row r="852" spans="28:28" x14ac:dyDescent="0.25">
      <c r="AB852" s="31"/>
    </row>
    <row r="853" spans="28:28" x14ac:dyDescent="0.25">
      <c r="AB853" s="31"/>
    </row>
    <row r="854" spans="28:28" x14ac:dyDescent="0.25">
      <c r="AB854" s="31"/>
    </row>
    <row r="855" spans="28:28" x14ac:dyDescent="0.25">
      <c r="AB855" s="31"/>
    </row>
    <row r="856" spans="28:28" x14ac:dyDescent="0.25">
      <c r="AB856" s="31"/>
    </row>
    <row r="857" spans="28:28" x14ac:dyDescent="0.25">
      <c r="AB857" s="31"/>
    </row>
    <row r="858" spans="28:28" x14ac:dyDescent="0.25">
      <c r="AB858" s="31"/>
    </row>
    <row r="859" spans="28:28" x14ac:dyDescent="0.25">
      <c r="AB859" s="31"/>
    </row>
  </sheetData>
  <autoFilter ref="A1:AB859" xr:uid="{00000000-0009-0000-0000-000000000000}"/>
  <pageMargins left="0.45" right="0.45" top="0.75" bottom="0.25" header="0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20"/>
  <sheetViews>
    <sheetView zoomScaleNormal="100" workbookViewId="0">
      <pane ySplit="3" topLeftCell="A4" activePane="bottomLeft" state="frozen"/>
      <selection pane="bottomLeft" activeCell="I6" sqref="I6"/>
    </sheetView>
  </sheetViews>
  <sheetFormatPr defaultRowHeight="13.2" x14ac:dyDescent="0.25"/>
  <cols>
    <col min="1" max="1" width="4.88671875" style="26" bestFit="1" customWidth="1"/>
    <col min="2" max="2" width="7.5546875" style="26" customWidth="1"/>
    <col min="3" max="3" width="9" style="26" customWidth="1"/>
    <col min="4" max="4" width="11.5546875" style="45" bestFit="1" customWidth="1"/>
    <col min="5" max="5" width="11.109375" style="26" bestFit="1" customWidth="1"/>
    <col min="6" max="6" width="27.33203125" style="26" customWidth="1"/>
    <col min="7" max="7" width="42.109375" style="26" bestFit="1" customWidth="1"/>
    <col min="8" max="8" width="13.5546875" style="26" bestFit="1" customWidth="1"/>
    <col min="9" max="9" width="11.5546875" style="26" bestFit="1" customWidth="1"/>
    <col min="10" max="10" width="14.88671875" style="46" bestFit="1" customWidth="1"/>
    <col min="11" max="11" width="55.44140625" style="26" bestFit="1" customWidth="1"/>
    <col min="12" max="12" width="12.5546875" style="26" customWidth="1"/>
    <col min="13" max="13" width="10.109375" style="26" customWidth="1"/>
    <col min="14" max="14" width="15.6640625" style="33" customWidth="1"/>
    <col min="15" max="15" width="10" style="26" customWidth="1"/>
    <col min="16" max="16" width="9" style="26" customWidth="1"/>
    <col min="17" max="19" width="7.5546875" style="26" customWidth="1"/>
    <col min="20" max="20" width="8.5546875" style="26" customWidth="1"/>
    <col min="21" max="21" width="13.6640625" style="26" customWidth="1"/>
    <col min="22" max="23" width="7.5546875" style="26" customWidth="1"/>
    <col min="24" max="24" width="16.88671875" style="26" bestFit="1" customWidth="1"/>
    <col min="25" max="25" width="14.5546875" style="26" customWidth="1"/>
    <col min="26" max="26" width="9.6640625" style="26" bestFit="1" customWidth="1"/>
    <col min="27" max="27" width="12.109375" style="10" customWidth="1"/>
    <col min="28" max="28" width="19.44140625" style="56" customWidth="1"/>
    <col min="29" max="261" width="7.5546875" style="26" customWidth="1"/>
    <col min="262" max="262" width="9" style="26" customWidth="1"/>
    <col min="263" max="263" width="11.5546875" style="26" bestFit="1" customWidth="1"/>
    <col min="264" max="264" width="11.109375" style="26" bestFit="1" customWidth="1"/>
    <col min="265" max="265" width="42.109375" style="26" bestFit="1" customWidth="1"/>
    <col min="266" max="266" width="14.6640625" style="26" bestFit="1" customWidth="1"/>
    <col min="267" max="267" width="55.44140625" style="26" bestFit="1" customWidth="1"/>
    <col min="268" max="268" width="12.5546875" style="26" bestFit="1" customWidth="1"/>
    <col min="269" max="269" width="10.109375" style="26" bestFit="1" customWidth="1"/>
    <col min="270" max="270" width="15.6640625" style="26" bestFit="1" customWidth="1"/>
    <col min="271" max="271" width="10" style="26" bestFit="1" customWidth="1"/>
    <col min="272" max="272" width="9" style="26" bestFit="1" customWidth="1"/>
    <col min="273" max="275" width="7.5546875" style="26" customWidth="1"/>
    <col min="276" max="276" width="8.5546875" style="26" bestFit="1" customWidth="1"/>
    <col min="277" max="277" width="13.6640625" style="26" bestFit="1" customWidth="1"/>
    <col min="278" max="517" width="7.5546875" style="26" customWidth="1"/>
    <col min="518" max="518" width="9" style="26" customWidth="1"/>
    <col min="519" max="519" width="11.5546875" style="26" bestFit="1" customWidth="1"/>
    <col min="520" max="520" width="11.109375" style="26" bestFit="1" customWidth="1"/>
    <col min="521" max="521" width="42.109375" style="26" bestFit="1" customWidth="1"/>
    <col min="522" max="522" width="14.6640625" style="26" bestFit="1" customWidth="1"/>
    <col min="523" max="523" width="55.44140625" style="26" bestFit="1" customWidth="1"/>
    <col min="524" max="524" width="12.5546875" style="26" bestFit="1" customWidth="1"/>
    <col min="525" max="525" width="10.109375" style="26" bestFit="1" customWidth="1"/>
    <col min="526" max="526" width="15.6640625" style="26" bestFit="1" customWidth="1"/>
    <col min="527" max="527" width="10" style="26" bestFit="1" customWidth="1"/>
    <col min="528" max="528" width="9" style="26" bestFit="1" customWidth="1"/>
    <col min="529" max="531" width="7.5546875" style="26" customWidth="1"/>
    <col min="532" max="532" width="8.5546875" style="26" bestFit="1" customWidth="1"/>
    <col min="533" max="533" width="13.6640625" style="26" bestFit="1" customWidth="1"/>
    <col min="534" max="773" width="7.5546875" style="26" customWidth="1"/>
    <col min="774" max="774" width="9" style="26" customWidth="1"/>
    <col min="775" max="775" width="11.5546875" style="26" bestFit="1" customWidth="1"/>
    <col min="776" max="776" width="11.109375" style="26" bestFit="1" customWidth="1"/>
    <col min="777" max="777" width="42.109375" style="26" bestFit="1" customWidth="1"/>
    <col min="778" max="778" width="14.6640625" style="26" bestFit="1" customWidth="1"/>
    <col min="779" max="779" width="55.44140625" style="26" bestFit="1" customWidth="1"/>
    <col min="780" max="780" width="12.5546875" style="26" bestFit="1" customWidth="1"/>
    <col min="781" max="781" width="10.109375" style="26" bestFit="1" customWidth="1"/>
    <col min="782" max="782" width="15.6640625" style="26" bestFit="1" customWidth="1"/>
    <col min="783" max="783" width="10" style="26" bestFit="1" customWidth="1"/>
    <col min="784" max="784" width="9" style="26" bestFit="1" customWidth="1"/>
    <col min="785" max="787" width="7.5546875" style="26" customWidth="1"/>
    <col min="788" max="788" width="8.5546875" style="26" bestFit="1" customWidth="1"/>
    <col min="789" max="789" width="13.6640625" style="26" bestFit="1" customWidth="1"/>
    <col min="790" max="1029" width="7.5546875" style="26" customWidth="1"/>
    <col min="1030" max="1030" width="9" style="26" customWidth="1"/>
    <col min="1031" max="1031" width="11.5546875" style="26" bestFit="1" customWidth="1"/>
    <col min="1032" max="1032" width="11.109375" style="26" bestFit="1" customWidth="1"/>
    <col min="1033" max="1033" width="42.109375" style="26" bestFit="1" customWidth="1"/>
    <col min="1034" max="1034" width="14.6640625" style="26" bestFit="1" customWidth="1"/>
    <col min="1035" max="1035" width="55.44140625" style="26" bestFit="1" customWidth="1"/>
    <col min="1036" max="1036" width="12.5546875" style="26" bestFit="1" customWidth="1"/>
    <col min="1037" max="1037" width="10.109375" style="26" bestFit="1" customWidth="1"/>
    <col min="1038" max="1038" width="15.6640625" style="26" bestFit="1" customWidth="1"/>
    <col min="1039" max="1039" width="10" style="26" bestFit="1" customWidth="1"/>
    <col min="1040" max="1040" width="9" style="26" bestFit="1" customWidth="1"/>
    <col min="1041" max="1043" width="7.5546875" style="26" customWidth="1"/>
    <col min="1044" max="1044" width="8.5546875" style="26" bestFit="1" customWidth="1"/>
    <col min="1045" max="1045" width="13.6640625" style="26" bestFit="1" customWidth="1"/>
    <col min="1046" max="1285" width="7.5546875" style="26" customWidth="1"/>
    <col min="1286" max="1286" width="9" style="26" customWidth="1"/>
    <col min="1287" max="1287" width="11.5546875" style="26" bestFit="1" customWidth="1"/>
    <col min="1288" max="1288" width="11.109375" style="26" bestFit="1" customWidth="1"/>
    <col min="1289" max="1289" width="42.109375" style="26" bestFit="1" customWidth="1"/>
    <col min="1290" max="1290" width="14.6640625" style="26" bestFit="1" customWidth="1"/>
    <col min="1291" max="1291" width="55.44140625" style="26" bestFit="1" customWidth="1"/>
    <col min="1292" max="1292" width="12.5546875" style="26" bestFit="1" customWidth="1"/>
    <col min="1293" max="1293" width="10.109375" style="26" bestFit="1" customWidth="1"/>
    <col min="1294" max="1294" width="15.6640625" style="26" bestFit="1" customWidth="1"/>
    <col min="1295" max="1295" width="10" style="26" bestFit="1" customWidth="1"/>
    <col min="1296" max="1296" width="9" style="26" bestFit="1" customWidth="1"/>
    <col min="1297" max="1299" width="7.5546875" style="26" customWidth="1"/>
    <col min="1300" max="1300" width="8.5546875" style="26" bestFit="1" customWidth="1"/>
    <col min="1301" max="1301" width="13.6640625" style="26" bestFit="1" customWidth="1"/>
    <col min="1302" max="1541" width="7.5546875" style="26" customWidth="1"/>
    <col min="1542" max="1542" width="9" style="26" customWidth="1"/>
    <col min="1543" max="1543" width="11.5546875" style="26" bestFit="1" customWidth="1"/>
    <col min="1544" max="1544" width="11.109375" style="26" bestFit="1" customWidth="1"/>
    <col min="1545" max="1545" width="42.109375" style="26" bestFit="1" customWidth="1"/>
    <col min="1546" max="1546" width="14.6640625" style="26" bestFit="1" customWidth="1"/>
    <col min="1547" max="1547" width="55.44140625" style="26" bestFit="1" customWidth="1"/>
    <col min="1548" max="1548" width="12.5546875" style="26" bestFit="1" customWidth="1"/>
    <col min="1549" max="1549" width="10.109375" style="26" bestFit="1" customWidth="1"/>
    <col min="1550" max="1550" width="15.6640625" style="26" bestFit="1" customWidth="1"/>
    <col min="1551" max="1551" width="10" style="26" bestFit="1" customWidth="1"/>
    <col min="1552" max="1552" width="9" style="26" bestFit="1" customWidth="1"/>
    <col min="1553" max="1555" width="7.5546875" style="26" customWidth="1"/>
    <col min="1556" max="1556" width="8.5546875" style="26" bestFit="1" customWidth="1"/>
    <col min="1557" max="1557" width="13.6640625" style="26" bestFit="1" customWidth="1"/>
    <col min="1558" max="1797" width="7.5546875" style="26" customWidth="1"/>
    <col min="1798" max="1798" width="9" style="26" customWidth="1"/>
    <col min="1799" max="1799" width="11.5546875" style="26" bestFit="1" customWidth="1"/>
    <col min="1800" max="1800" width="11.109375" style="26" bestFit="1" customWidth="1"/>
    <col min="1801" max="1801" width="42.109375" style="26" bestFit="1" customWidth="1"/>
    <col min="1802" max="1802" width="14.6640625" style="26" bestFit="1" customWidth="1"/>
    <col min="1803" max="1803" width="55.44140625" style="26" bestFit="1" customWidth="1"/>
    <col min="1804" max="1804" width="12.5546875" style="26" bestFit="1" customWidth="1"/>
    <col min="1805" max="1805" width="10.109375" style="26" bestFit="1" customWidth="1"/>
    <col min="1806" max="1806" width="15.6640625" style="26" bestFit="1" customWidth="1"/>
    <col min="1807" max="1807" width="10" style="26" bestFit="1" customWidth="1"/>
    <col min="1808" max="1808" width="9" style="26" bestFit="1" customWidth="1"/>
    <col min="1809" max="1811" width="7.5546875" style="26" customWidth="1"/>
    <col min="1812" max="1812" width="8.5546875" style="26" bestFit="1" customWidth="1"/>
    <col min="1813" max="1813" width="13.6640625" style="26" bestFit="1" customWidth="1"/>
    <col min="1814" max="2053" width="7.5546875" style="26" customWidth="1"/>
    <col min="2054" max="2054" width="9" style="26" customWidth="1"/>
    <col min="2055" max="2055" width="11.5546875" style="26" bestFit="1" customWidth="1"/>
    <col min="2056" max="2056" width="11.109375" style="26" bestFit="1" customWidth="1"/>
    <col min="2057" max="2057" width="42.109375" style="26" bestFit="1" customWidth="1"/>
    <col min="2058" max="2058" width="14.6640625" style="26" bestFit="1" customWidth="1"/>
    <col min="2059" max="2059" width="55.44140625" style="26" bestFit="1" customWidth="1"/>
    <col min="2060" max="2060" width="12.5546875" style="26" bestFit="1" customWidth="1"/>
    <col min="2061" max="2061" width="10.109375" style="26" bestFit="1" customWidth="1"/>
    <col min="2062" max="2062" width="15.6640625" style="26" bestFit="1" customWidth="1"/>
    <col min="2063" max="2063" width="10" style="26" bestFit="1" customWidth="1"/>
    <col min="2064" max="2064" width="9" style="26" bestFit="1" customWidth="1"/>
    <col min="2065" max="2067" width="7.5546875" style="26" customWidth="1"/>
    <col min="2068" max="2068" width="8.5546875" style="26" bestFit="1" customWidth="1"/>
    <col min="2069" max="2069" width="13.6640625" style="26" bestFit="1" customWidth="1"/>
    <col min="2070" max="2309" width="7.5546875" style="26" customWidth="1"/>
    <col min="2310" max="2310" width="9" style="26" customWidth="1"/>
    <col min="2311" max="2311" width="11.5546875" style="26" bestFit="1" customWidth="1"/>
    <col min="2312" max="2312" width="11.109375" style="26" bestFit="1" customWidth="1"/>
    <col min="2313" max="2313" width="42.109375" style="26" bestFit="1" customWidth="1"/>
    <col min="2314" max="2314" width="14.6640625" style="26" bestFit="1" customWidth="1"/>
    <col min="2315" max="2315" width="55.44140625" style="26" bestFit="1" customWidth="1"/>
    <col min="2316" max="2316" width="12.5546875" style="26" bestFit="1" customWidth="1"/>
    <col min="2317" max="2317" width="10.109375" style="26" bestFit="1" customWidth="1"/>
    <col min="2318" max="2318" width="15.6640625" style="26" bestFit="1" customWidth="1"/>
    <col min="2319" max="2319" width="10" style="26" bestFit="1" customWidth="1"/>
    <col min="2320" max="2320" width="9" style="26" bestFit="1" customWidth="1"/>
    <col min="2321" max="2323" width="7.5546875" style="26" customWidth="1"/>
    <col min="2324" max="2324" width="8.5546875" style="26" bestFit="1" customWidth="1"/>
    <col min="2325" max="2325" width="13.6640625" style="26" bestFit="1" customWidth="1"/>
    <col min="2326" max="2565" width="7.5546875" style="26" customWidth="1"/>
    <col min="2566" max="2566" width="9" style="26" customWidth="1"/>
    <col min="2567" max="2567" width="11.5546875" style="26" bestFit="1" customWidth="1"/>
    <col min="2568" max="2568" width="11.109375" style="26" bestFit="1" customWidth="1"/>
    <col min="2569" max="2569" width="42.109375" style="26" bestFit="1" customWidth="1"/>
    <col min="2570" max="2570" width="14.6640625" style="26" bestFit="1" customWidth="1"/>
    <col min="2571" max="2571" width="55.44140625" style="26" bestFit="1" customWidth="1"/>
    <col min="2572" max="2572" width="12.5546875" style="26" bestFit="1" customWidth="1"/>
    <col min="2573" max="2573" width="10.109375" style="26" bestFit="1" customWidth="1"/>
    <col min="2574" max="2574" width="15.6640625" style="26" bestFit="1" customWidth="1"/>
    <col min="2575" max="2575" width="10" style="26" bestFit="1" customWidth="1"/>
    <col min="2576" max="2576" width="9" style="26" bestFit="1" customWidth="1"/>
    <col min="2577" max="2579" width="7.5546875" style="26" customWidth="1"/>
    <col min="2580" max="2580" width="8.5546875" style="26" bestFit="1" customWidth="1"/>
    <col min="2581" max="2581" width="13.6640625" style="26" bestFit="1" customWidth="1"/>
    <col min="2582" max="2821" width="7.5546875" style="26" customWidth="1"/>
    <col min="2822" max="2822" width="9" style="26" customWidth="1"/>
    <col min="2823" max="2823" width="11.5546875" style="26" bestFit="1" customWidth="1"/>
    <col min="2824" max="2824" width="11.109375" style="26" bestFit="1" customWidth="1"/>
    <col min="2825" max="2825" width="42.109375" style="26" bestFit="1" customWidth="1"/>
    <col min="2826" max="2826" width="14.6640625" style="26" bestFit="1" customWidth="1"/>
    <col min="2827" max="2827" width="55.44140625" style="26" bestFit="1" customWidth="1"/>
    <col min="2828" max="2828" width="12.5546875" style="26" bestFit="1" customWidth="1"/>
    <col min="2829" max="2829" width="10.109375" style="26" bestFit="1" customWidth="1"/>
    <col min="2830" max="2830" width="15.6640625" style="26" bestFit="1" customWidth="1"/>
    <col min="2831" max="2831" width="10" style="26" bestFit="1" customWidth="1"/>
    <col min="2832" max="2832" width="9" style="26" bestFit="1" customWidth="1"/>
    <col min="2833" max="2835" width="7.5546875" style="26" customWidth="1"/>
    <col min="2836" max="2836" width="8.5546875" style="26" bestFit="1" customWidth="1"/>
    <col min="2837" max="2837" width="13.6640625" style="26" bestFit="1" customWidth="1"/>
    <col min="2838" max="3077" width="7.5546875" style="26" customWidth="1"/>
    <col min="3078" max="3078" width="9" style="26" customWidth="1"/>
    <col min="3079" max="3079" width="11.5546875" style="26" bestFit="1" customWidth="1"/>
    <col min="3080" max="3080" width="11.109375" style="26" bestFit="1" customWidth="1"/>
    <col min="3081" max="3081" width="42.109375" style="26" bestFit="1" customWidth="1"/>
    <col min="3082" max="3082" width="14.6640625" style="26" bestFit="1" customWidth="1"/>
    <col min="3083" max="3083" width="55.44140625" style="26" bestFit="1" customWidth="1"/>
    <col min="3084" max="3084" width="12.5546875" style="26" bestFit="1" customWidth="1"/>
    <col min="3085" max="3085" width="10.109375" style="26" bestFit="1" customWidth="1"/>
    <col min="3086" max="3086" width="15.6640625" style="26" bestFit="1" customWidth="1"/>
    <col min="3087" max="3087" width="10" style="26" bestFit="1" customWidth="1"/>
    <col min="3088" max="3088" width="9" style="26" bestFit="1" customWidth="1"/>
    <col min="3089" max="3091" width="7.5546875" style="26" customWidth="1"/>
    <col min="3092" max="3092" width="8.5546875" style="26" bestFit="1" customWidth="1"/>
    <col min="3093" max="3093" width="13.6640625" style="26" bestFit="1" customWidth="1"/>
    <col min="3094" max="3333" width="7.5546875" style="26" customWidth="1"/>
    <col min="3334" max="3334" width="9" style="26" customWidth="1"/>
    <col min="3335" max="3335" width="11.5546875" style="26" bestFit="1" customWidth="1"/>
    <col min="3336" max="3336" width="11.109375" style="26" bestFit="1" customWidth="1"/>
    <col min="3337" max="3337" width="42.109375" style="26" bestFit="1" customWidth="1"/>
    <col min="3338" max="3338" width="14.6640625" style="26" bestFit="1" customWidth="1"/>
    <col min="3339" max="3339" width="55.44140625" style="26" bestFit="1" customWidth="1"/>
    <col min="3340" max="3340" width="12.5546875" style="26" bestFit="1" customWidth="1"/>
    <col min="3341" max="3341" width="10.109375" style="26" bestFit="1" customWidth="1"/>
    <col min="3342" max="3342" width="15.6640625" style="26" bestFit="1" customWidth="1"/>
    <col min="3343" max="3343" width="10" style="26" bestFit="1" customWidth="1"/>
    <col min="3344" max="3344" width="9" style="26" bestFit="1" customWidth="1"/>
    <col min="3345" max="3347" width="7.5546875" style="26" customWidth="1"/>
    <col min="3348" max="3348" width="8.5546875" style="26" bestFit="1" customWidth="1"/>
    <col min="3349" max="3349" width="13.6640625" style="26" bestFit="1" customWidth="1"/>
    <col min="3350" max="3589" width="7.5546875" style="26" customWidth="1"/>
    <col min="3590" max="3590" width="9" style="26" customWidth="1"/>
    <col min="3591" max="3591" width="11.5546875" style="26" bestFit="1" customWidth="1"/>
    <col min="3592" max="3592" width="11.109375" style="26" bestFit="1" customWidth="1"/>
    <col min="3593" max="3593" width="42.109375" style="26" bestFit="1" customWidth="1"/>
    <col min="3594" max="3594" width="14.6640625" style="26" bestFit="1" customWidth="1"/>
    <col min="3595" max="3595" width="55.44140625" style="26" bestFit="1" customWidth="1"/>
    <col min="3596" max="3596" width="12.5546875" style="26" bestFit="1" customWidth="1"/>
    <col min="3597" max="3597" width="10.109375" style="26" bestFit="1" customWidth="1"/>
    <col min="3598" max="3598" width="15.6640625" style="26" bestFit="1" customWidth="1"/>
    <col min="3599" max="3599" width="10" style="26" bestFit="1" customWidth="1"/>
    <col min="3600" max="3600" width="9" style="26" bestFit="1" customWidth="1"/>
    <col min="3601" max="3603" width="7.5546875" style="26" customWidth="1"/>
    <col min="3604" max="3604" width="8.5546875" style="26" bestFit="1" customWidth="1"/>
    <col min="3605" max="3605" width="13.6640625" style="26" bestFit="1" customWidth="1"/>
    <col min="3606" max="3845" width="7.5546875" style="26" customWidth="1"/>
    <col min="3846" max="3846" width="9" style="26" customWidth="1"/>
    <col min="3847" max="3847" width="11.5546875" style="26" bestFit="1" customWidth="1"/>
    <col min="3848" max="3848" width="11.109375" style="26" bestFit="1" customWidth="1"/>
    <col min="3849" max="3849" width="42.109375" style="26" bestFit="1" customWidth="1"/>
    <col min="3850" max="3850" width="14.6640625" style="26" bestFit="1" customWidth="1"/>
    <col min="3851" max="3851" width="55.44140625" style="26" bestFit="1" customWidth="1"/>
    <col min="3852" max="3852" width="12.5546875" style="26" bestFit="1" customWidth="1"/>
    <col min="3853" max="3853" width="10.109375" style="26" bestFit="1" customWidth="1"/>
    <col min="3854" max="3854" width="15.6640625" style="26" bestFit="1" customWidth="1"/>
    <col min="3855" max="3855" width="10" style="26" bestFit="1" customWidth="1"/>
    <col min="3856" max="3856" width="9" style="26" bestFit="1" customWidth="1"/>
    <col min="3857" max="3859" width="7.5546875" style="26" customWidth="1"/>
    <col min="3860" max="3860" width="8.5546875" style="26" bestFit="1" customWidth="1"/>
    <col min="3861" max="3861" width="13.6640625" style="26" bestFit="1" customWidth="1"/>
    <col min="3862" max="4101" width="7.5546875" style="26" customWidth="1"/>
    <col min="4102" max="4102" width="9" style="26" customWidth="1"/>
    <col min="4103" max="4103" width="11.5546875" style="26" bestFit="1" customWidth="1"/>
    <col min="4104" max="4104" width="11.109375" style="26" bestFit="1" customWidth="1"/>
    <col min="4105" max="4105" width="42.109375" style="26" bestFit="1" customWidth="1"/>
    <col min="4106" max="4106" width="14.6640625" style="26" bestFit="1" customWidth="1"/>
    <col min="4107" max="4107" width="55.44140625" style="26" bestFit="1" customWidth="1"/>
    <col min="4108" max="4108" width="12.5546875" style="26" bestFit="1" customWidth="1"/>
    <col min="4109" max="4109" width="10.109375" style="26" bestFit="1" customWidth="1"/>
    <col min="4110" max="4110" width="15.6640625" style="26" bestFit="1" customWidth="1"/>
    <col min="4111" max="4111" width="10" style="26" bestFit="1" customWidth="1"/>
    <col min="4112" max="4112" width="9" style="26" bestFit="1" customWidth="1"/>
    <col min="4113" max="4115" width="7.5546875" style="26" customWidth="1"/>
    <col min="4116" max="4116" width="8.5546875" style="26" bestFit="1" customWidth="1"/>
    <col min="4117" max="4117" width="13.6640625" style="26" bestFit="1" customWidth="1"/>
    <col min="4118" max="4357" width="7.5546875" style="26" customWidth="1"/>
    <col min="4358" max="4358" width="9" style="26" customWidth="1"/>
    <col min="4359" max="4359" width="11.5546875" style="26" bestFit="1" customWidth="1"/>
    <col min="4360" max="4360" width="11.109375" style="26" bestFit="1" customWidth="1"/>
    <col min="4361" max="4361" width="42.109375" style="26" bestFit="1" customWidth="1"/>
    <col min="4362" max="4362" width="14.6640625" style="26" bestFit="1" customWidth="1"/>
    <col min="4363" max="4363" width="55.44140625" style="26" bestFit="1" customWidth="1"/>
    <col min="4364" max="4364" width="12.5546875" style="26" bestFit="1" customWidth="1"/>
    <col min="4365" max="4365" width="10.109375" style="26" bestFit="1" customWidth="1"/>
    <col min="4366" max="4366" width="15.6640625" style="26" bestFit="1" customWidth="1"/>
    <col min="4367" max="4367" width="10" style="26" bestFit="1" customWidth="1"/>
    <col min="4368" max="4368" width="9" style="26" bestFit="1" customWidth="1"/>
    <col min="4369" max="4371" width="7.5546875" style="26" customWidth="1"/>
    <col min="4372" max="4372" width="8.5546875" style="26" bestFit="1" customWidth="1"/>
    <col min="4373" max="4373" width="13.6640625" style="26" bestFit="1" customWidth="1"/>
    <col min="4374" max="4613" width="7.5546875" style="26" customWidth="1"/>
    <col min="4614" max="4614" width="9" style="26" customWidth="1"/>
    <col min="4615" max="4615" width="11.5546875" style="26" bestFit="1" customWidth="1"/>
    <col min="4616" max="4616" width="11.109375" style="26" bestFit="1" customWidth="1"/>
    <col min="4617" max="4617" width="42.109375" style="26" bestFit="1" customWidth="1"/>
    <col min="4618" max="4618" width="14.6640625" style="26" bestFit="1" customWidth="1"/>
    <col min="4619" max="4619" width="55.44140625" style="26" bestFit="1" customWidth="1"/>
    <col min="4620" max="4620" width="12.5546875" style="26" bestFit="1" customWidth="1"/>
    <col min="4621" max="4621" width="10.109375" style="26" bestFit="1" customWidth="1"/>
    <col min="4622" max="4622" width="15.6640625" style="26" bestFit="1" customWidth="1"/>
    <col min="4623" max="4623" width="10" style="26" bestFit="1" customWidth="1"/>
    <col min="4624" max="4624" width="9" style="26" bestFit="1" customWidth="1"/>
    <col min="4625" max="4627" width="7.5546875" style="26" customWidth="1"/>
    <col min="4628" max="4628" width="8.5546875" style="26" bestFit="1" customWidth="1"/>
    <col min="4629" max="4629" width="13.6640625" style="26" bestFit="1" customWidth="1"/>
    <col min="4630" max="4869" width="7.5546875" style="26" customWidth="1"/>
    <col min="4870" max="4870" width="9" style="26" customWidth="1"/>
    <col min="4871" max="4871" width="11.5546875" style="26" bestFit="1" customWidth="1"/>
    <col min="4872" max="4872" width="11.109375" style="26" bestFit="1" customWidth="1"/>
    <col min="4873" max="4873" width="42.109375" style="26" bestFit="1" customWidth="1"/>
    <col min="4874" max="4874" width="14.6640625" style="26" bestFit="1" customWidth="1"/>
    <col min="4875" max="4875" width="55.44140625" style="26" bestFit="1" customWidth="1"/>
    <col min="4876" max="4876" width="12.5546875" style="26" bestFit="1" customWidth="1"/>
    <col min="4877" max="4877" width="10.109375" style="26" bestFit="1" customWidth="1"/>
    <col min="4878" max="4878" width="15.6640625" style="26" bestFit="1" customWidth="1"/>
    <col min="4879" max="4879" width="10" style="26" bestFit="1" customWidth="1"/>
    <col min="4880" max="4880" width="9" style="26" bestFit="1" customWidth="1"/>
    <col min="4881" max="4883" width="7.5546875" style="26" customWidth="1"/>
    <col min="4884" max="4884" width="8.5546875" style="26" bestFit="1" customWidth="1"/>
    <col min="4885" max="4885" width="13.6640625" style="26" bestFit="1" customWidth="1"/>
    <col min="4886" max="5125" width="7.5546875" style="26" customWidth="1"/>
    <col min="5126" max="5126" width="9" style="26" customWidth="1"/>
    <col min="5127" max="5127" width="11.5546875" style="26" bestFit="1" customWidth="1"/>
    <col min="5128" max="5128" width="11.109375" style="26" bestFit="1" customWidth="1"/>
    <col min="5129" max="5129" width="42.109375" style="26" bestFit="1" customWidth="1"/>
    <col min="5130" max="5130" width="14.6640625" style="26" bestFit="1" customWidth="1"/>
    <col min="5131" max="5131" width="55.44140625" style="26" bestFit="1" customWidth="1"/>
    <col min="5132" max="5132" width="12.5546875" style="26" bestFit="1" customWidth="1"/>
    <col min="5133" max="5133" width="10.109375" style="26" bestFit="1" customWidth="1"/>
    <col min="5134" max="5134" width="15.6640625" style="26" bestFit="1" customWidth="1"/>
    <col min="5135" max="5135" width="10" style="26" bestFit="1" customWidth="1"/>
    <col min="5136" max="5136" width="9" style="26" bestFit="1" customWidth="1"/>
    <col min="5137" max="5139" width="7.5546875" style="26" customWidth="1"/>
    <col min="5140" max="5140" width="8.5546875" style="26" bestFit="1" customWidth="1"/>
    <col min="5141" max="5141" width="13.6640625" style="26" bestFit="1" customWidth="1"/>
    <col min="5142" max="5381" width="7.5546875" style="26" customWidth="1"/>
    <col min="5382" max="5382" width="9" style="26" customWidth="1"/>
    <col min="5383" max="5383" width="11.5546875" style="26" bestFit="1" customWidth="1"/>
    <col min="5384" max="5384" width="11.109375" style="26" bestFit="1" customWidth="1"/>
    <col min="5385" max="5385" width="42.109375" style="26" bestFit="1" customWidth="1"/>
    <col min="5386" max="5386" width="14.6640625" style="26" bestFit="1" customWidth="1"/>
    <col min="5387" max="5387" width="55.44140625" style="26" bestFit="1" customWidth="1"/>
    <col min="5388" max="5388" width="12.5546875" style="26" bestFit="1" customWidth="1"/>
    <col min="5389" max="5389" width="10.109375" style="26" bestFit="1" customWidth="1"/>
    <col min="5390" max="5390" width="15.6640625" style="26" bestFit="1" customWidth="1"/>
    <col min="5391" max="5391" width="10" style="26" bestFit="1" customWidth="1"/>
    <col min="5392" max="5392" width="9" style="26" bestFit="1" customWidth="1"/>
    <col min="5393" max="5395" width="7.5546875" style="26" customWidth="1"/>
    <col min="5396" max="5396" width="8.5546875" style="26" bestFit="1" customWidth="1"/>
    <col min="5397" max="5397" width="13.6640625" style="26" bestFit="1" customWidth="1"/>
    <col min="5398" max="5637" width="7.5546875" style="26" customWidth="1"/>
    <col min="5638" max="5638" width="9" style="26" customWidth="1"/>
    <col min="5639" max="5639" width="11.5546875" style="26" bestFit="1" customWidth="1"/>
    <col min="5640" max="5640" width="11.109375" style="26" bestFit="1" customWidth="1"/>
    <col min="5641" max="5641" width="42.109375" style="26" bestFit="1" customWidth="1"/>
    <col min="5642" max="5642" width="14.6640625" style="26" bestFit="1" customWidth="1"/>
    <col min="5643" max="5643" width="55.44140625" style="26" bestFit="1" customWidth="1"/>
    <col min="5644" max="5644" width="12.5546875" style="26" bestFit="1" customWidth="1"/>
    <col min="5645" max="5645" width="10.109375" style="26" bestFit="1" customWidth="1"/>
    <col min="5646" max="5646" width="15.6640625" style="26" bestFit="1" customWidth="1"/>
    <col min="5647" max="5647" width="10" style="26" bestFit="1" customWidth="1"/>
    <col min="5648" max="5648" width="9" style="26" bestFit="1" customWidth="1"/>
    <col min="5649" max="5651" width="7.5546875" style="26" customWidth="1"/>
    <col min="5652" max="5652" width="8.5546875" style="26" bestFit="1" customWidth="1"/>
    <col min="5653" max="5653" width="13.6640625" style="26" bestFit="1" customWidth="1"/>
    <col min="5654" max="5893" width="7.5546875" style="26" customWidth="1"/>
    <col min="5894" max="5894" width="9" style="26" customWidth="1"/>
    <col min="5895" max="5895" width="11.5546875" style="26" bestFit="1" customWidth="1"/>
    <col min="5896" max="5896" width="11.109375" style="26" bestFit="1" customWidth="1"/>
    <col min="5897" max="5897" width="42.109375" style="26" bestFit="1" customWidth="1"/>
    <col min="5898" max="5898" width="14.6640625" style="26" bestFit="1" customWidth="1"/>
    <col min="5899" max="5899" width="55.44140625" style="26" bestFit="1" customWidth="1"/>
    <col min="5900" max="5900" width="12.5546875" style="26" bestFit="1" customWidth="1"/>
    <col min="5901" max="5901" width="10.109375" style="26" bestFit="1" customWidth="1"/>
    <col min="5902" max="5902" width="15.6640625" style="26" bestFit="1" customWidth="1"/>
    <col min="5903" max="5903" width="10" style="26" bestFit="1" customWidth="1"/>
    <col min="5904" max="5904" width="9" style="26" bestFit="1" customWidth="1"/>
    <col min="5905" max="5907" width="7.5546875" style="26" customWidth="1"/>
    <col min="5908" max="5908" width="8.5546875" style="26" bestFit="1" customWidth="1"/>
    <col min="5909" max="5909" width="13.6640625" style="26" bestFit="1" customWidth="1"/>
    <col min="5910" max="6149" width="7.5546875" style="26" customWidth="1"/>
    <col min="6150" max="6150" width="9" style="26" customWidth="1"/>
    <col min="6151" max="6151" width="11.5546875" style="26" bestFit="1" customWidth="1"/>
    <col min="6152" max="6152" width="11.109375" style="26" bestFit="1" customWidth="1"/>
    <col min="6153" max="6153" width="42.109375" style="26" bestFit="1" customWidth="1"/>
    <col min="6154" max="6154" width="14.6640625" style="26" bestFit="1" customWidth="1"/>
    <col min="6155" max="6155" width="55.44140625" style="26" bestFit="1" customWidth="1"/>
    <col min="6156" max="6156" width="12.5546875" style="26" bestFit="1" customWidth="1"/>
    <col min="6157" max="6157" width="10.109375" style="26" bestFit="1" customWidth="1"/>
    <col min="6158" max="6158" width="15.6640625" style="26" bestFit="1" customWidth="1"/>
    <col min="6159" max="6159" width="10" style="26" bestFit="1" customWidth="1"/>
    <col min="6160" max="6160" width="9" style="26" bestFit="1" customWidth="1"/>
    <col min="6161" max="6163" width="7.5546875" style="26" customWidth="1"/>
    <col min="6164" max="6164" width="8.5546875" style="26" bestFit="1" customWidth="1"/>
    <col min="6165" max="6165" width="13.6640625" style="26" bestFit="1" customWidth="1"/>
    <col min="6166" max="6405" width="7.5546875" style="26" customWidth="1"/>
    <col min="6406" max="6406" width="9" style="26" customWidth="1"/>
    <col min="6407" max="6407" width="11.5546875" style="26" bestFit="1" customWidth="1"/>
    <col min="6408" max="6408" width="11.109375" style="26" bestFit="1" customWidth="1"/>
    <col min="6409" max="6409" width="42.109375" style="26" bestFit="1" customWidth="1"/>
    <col min="6410" max="6410" width="14.6640625" style="26" bestFit="1" customWidth="1"/>
    <col min="6411" max="6411" width="55.44140625" style="26" bestFit="1" customWidth="1"/>
    <col min="6412" max="6412" width="12.5546875" style="26" bestFit="1" customWidth="1"/>
    <col min="6413" max="6413" width="10.109375" style="26" bestFit="1" customWidth="1"/>
    <col min="6414" max="6414" width="15.6640625" style="26" bestFit="1" customWidth="1"/>
    <col min="6415" max="6415" width="10" style="26" bestFit="1" customWidth="1"/>
    <col min="6416" max="6416" width="9" style="26" bestFit="1" customWidth="1"/>
    <col min="6417" max="6419" width="7.5546875" style="26" customWidth="1"/>
    <col min="6420" max="6420" width="8.5546875" style="26" bestFit="1" customWidth="1"/>
    <col min="6421" max="6421" width="13.6640625" style="26" bestFit="1" customWidth="1"/>
    <col min="6422" max="6661" width="7.5546875" style="26" customWidth="1"/>
    <col min="6662" max="6662" width="9" style="26" customWidth="1"/>
    <col min="6663" max="6663" width="11.5546875" style="26" bestFit="1" customWidth="1"/>
    <col min="6664" max="6664" width="11.109375" style="26" bestFit="1" customWidth="1"/>
    <col min="6665" max="6665" width="42.109375" style="26" bestFit="1" customWidth="1"/>
    <col min="6666" max="6666" width="14.6640625" style="26" bestFit="1" customWidth="1"/>
    <col min="6667" max="6667" width="55.44140625" style="26" bestFit="1" customWidth="1"/>
    <col min="6668" max="6668" width="12.5546875" style="26" bestFit="1" customWidth="1"/>
    <col min="6669" max="6669" width="10.109375" style="26" bestFit="1" customWidth="1"/>
    <col min="6670" max="6670" width="15.6640625" style="26" bestFit="1" customWidth="1"/>
    <col min="6671" max="6671" width="10" style="26" bestFit="1" customWidth="1"/>
    <col min="6672" max="6672" width="9" style="26" bestFit="1" customWidth="1"/>
    <col min="6673" max="6675" width="7.5546875" style="26" customWidth="1"/>
    <col min="6676" max="6676" width="8.5546875" style="26" bestFit="1" customWidth="1"/>
    <col min="6677" max="6677" width="13.6640625" style="26" bestFit="1" customWidth="1"/>
    <col min="6678" max="6917" width="7.5546875" style="26" customWidth="1"/>
    <col min="6918" max="6918" width="9" style="26" customWidth="1"/>
    <col min="6919" max="6919" width="11.5546875" style="26" bestFit="1" customWidth="1"/>
    <col min="6920" max="6920" width="11.109375" style="26" bestFit="1" customWidth="1"/>
    <col min="6921" max="6921" width="42.109375" style="26" bestFit="1" customWidth="1"/>
    <col min="6922" max="6922" width="14.6640625" style="26" bestFit="1" customWidth="1"/>
    <col min="6923" max="6923" width="55.44140625" style="26" bestFit="1" customWidth="1"/>
    <col min="6924" max="6924" width="12.5546875" style="26" bestFit="1" customWidth="1"/>
    <col min="6925" max="6925" width="10.109375" style="26" bestFit="1" customWidth="1"/>
    <col min="6926" max="6926" width="15.6640625" style="26" bestFit="1" customWidth="1"/>
    <col min="6927" max="6927" width="10" style="26" bestFit="1" customWidth="1"/>
    <col min="6928" max="6928" width="9" style="26" bestFit="1" customWidth="1"/>
    <col min="6929" max="6931" width="7.5546875" style="26" customWidth="1"/>
    <col min="6932" max="6932" width="8.5546875" style="26" bestFit="1" customWidth="1"/>
    <col min="6933" max="6933" width="13.6640625" style="26" bestFit="1" customWidth="1"/>
    <col min="6934" max="7173" width="7.5546875" style="26" customWidth="1"/>
    <col min="7174" max="7174" width="9" style="26" customWidth="1"/>
    <col min="7175" max="7175" width="11.5546875" style="26" bestFit="1" customWidth="1"/>
    <col min="7176" max="7176" width="11.109375" style="26" bestFit="1" customWidth="1"/>
    <col min="7177" max="7177" width="42.109375" style="26" bestFit="1" customWidth="1"/>
    <col min="7178" max="7178" width="14.6640625" style="26" bestFit="1" customWidth="1"/>
    <col min="7179" max="7179" width="55.44140625" style="26" bestFit="1" customWidth="1"/>
    <col min="7180" max="7180" width="12.5546875" style="26" bestFit="1" customWidth="1"/>
    <col min="7181" max="7181" width="10.109375" style="26" bestFit="1" customWidth="1"/>
    <col min="7182" max="7182" width="15.6640625" style="26" bestFit="1" customWidth="1"/>
    <col min="7183" max="7183" width="10" style="26" bestFit="1" customWidth="1"/>
    <col min="7184" max="7184" width="9" style="26" bestFit="1" customWidth="1"/>
    <col min="7185" max="7187" width="7.5546875" style="26" customWidth="1"/>
    <col min="7188" max="7188" width="8.5546875" style="26" bestFit="1" customWidth="1"/>
    <col min="7189" max="7189" width="13.6640625" style="26" bestFit="1" customWidth="1"/>
    <col min="7190" max="7429" width="7.5546875" style="26" customWidth="1"/>
    <col min="7430" max="7430" width="9" style="26" customWidth="1"/>
    <col min="7431" max="7431" width="11.5546875" style="26" bestFit="1" customWidth="1"/>
    <col min="7432" max="7432" width="11.109375" style="26" bestFit="1" customWidth="1"/>
    <col min="7433" max="7433" width="42.109375" style="26" bestFit="1" customWidth="1"/>
    <col min="7434" max="7434" width="14.6640625" style="26" bestFit="1" customWidth="1"/>
    <col min="7435" max="7435" width="55.44140625" style="26" bestFit="1" customWidth="1"/>
    <col min="7436" max="7436" width="12.5546875" style="26" bestFit="1" customWidth="1"/>
    <col min="7437" max="7437" width="10.109375" style="26" bestFit="1" customWidth="1"/>
    <col min="7438" max="7438" width="15.6640625" style="26" bestFit="1" customWidth="1"/>
    <col min="7439" max="7439" width="10" style="26" bestFit="1" customWidth="1"/>
    <col min="7440" max="7440" width="9" style="26" bestFit="1" customWidth="1"/>
    <col min="7441" max="7443" width="7.5546875" style="26" customWidth="1"/>
    <col min="7444" max="7444" width="8.5546875" style="26" bestFit="1" customWidth="1"/>
    <col min="7445" max="7445" width="13.6640625" style="26" bestFit="1" customWidth="1"/>
    <col min="7446" max="7685" width="7.5546875" style="26" customWidth="1"/>
    <col min="7686" max="7686" width="9" style="26" customWidth="1"/>
    <col min="7687" max="7687" width="11.5546875" style="26" bestFit="1" customWidth="1"/>
    <col min="7688" max="7688" width="11.109375" style="26" bestFit="1" customWidth="1"/>
    <col min="7689" max="7689" width="42.109375" style="26" bestFit="1" customWidth="1"/>
    <col min="7690" max="7690" width="14.6640625" style="26" bestFit="1" customWidth="1"/>
    <col min="7691" max="7691" width="55.44140625" style="26" bestFit="1" customWidth="1"/>
    <col min="7692" max="7692" width="12.5546875" style="26" bestFit="1" customWidth="1"/>
    <col min="7693" max="7693" width="10.109375" style="26" bestFit="1" customWidth="1"/>
    <col min="7694" max="7694" width="15.6640625" style="26" bestFit="1" customWidth="1"/>
    <col min="7695" max="7695" width="10" style="26" bestFit="1" customWidth="1"/>
    <col min="7696" max="7696" width="9" style="26" bestFit="1" customWidth="1"/>
    <col min="7697" max="7699" width="7.5546875" style="26" customWidth="1"/>
    <col min="7700" max="7700" width="8.5546875" style="26" bestFit="1" customWidth="1"/>
    <col min="7701" max="7701" width="13.6640625" style="26" bestFit="1" customWidth="1"/>
    <col min="7702" max="7941" width="7.5546875" style="26" customWidth="1"/>
    <col min="7942" max="7942" width="9" style="26" customWidth="1"/>
    <col min="7943" max="7943" width="11.5546875" style="26" bestFit="1" customWidth="1"/>
    <col min="7944" max="7944" width="11.109375" style="26" bestFit="1" customWidth="1"/>
    <col min="7945" max="7945" width="42.109375" style="26" bestFit="1" customWidth="1"/>
    <col min="7946" max="7946" width="14.6640625" style="26" bestFit="1" customWidth="1"/>
    <col min="7947" max="7947" width="55.44140625" style="26" bestFit="1" customWidth="1"/>
    <col min="7948" max="7948" width="12.5546875" style="26" bestFit="1" customWidth="1"/>
    <col min="7949" max="7949" width="10.109375" style="26" bestFit="1" customWidth="1"/>
    <col min="7950" max="7950" width="15.6640625" style="26" bestFit="1" customWidth="1"/>
    <col min="7951" max="7951" width="10" style="26" bestFit="1" customWidth="1"/>
    <col min="7952" max="7952" width="9" style="26" bestFit="1" customWidth="1"/>
    <col min="7953" max="7955" width="7.5546875" style="26" customWidth="1"/>
    <col min="7956" max="7956" width="8.5546875" style="26" bestFit="1" customWidth="1"/>
    <col min="7957" max="7957" width="13.6640625" style="26" bestFit="1" customWidth="1"/>
    <col min="7958" max="8197" width="7.5546875" style="26" customWidth="1"/>
    <col min="8198" max="8198" width="9" style="26" customWidth="1"/>
    <col min="8199" max="8199" width="11.5546875" style="26" bestFit="1" customWidth="1"/>
    <col min="8200" max="8200" width="11.109375" style="26" bestFit="1" customWidth="1"/>
    <col min="8201" max="8201" width="42.109375" style="26" bestFit="1" customWidth="1"/>
    <col min="8202" max="8202" width="14.6640625" style="26" bestFit="1" customWidth="1"/>
    <col min="8203" max="8203" width="55.44140625" style="26" bestFit="1" customWidth="1"/>
    <col min="8204" max="8204" width="12.5546875" style="26" bestFit="1" customWidth="1"/>
    <col min="8205" max="8205" width="10.109375" style="26" bestFit="1" customWidth="1"/>
    <col min="8206" max="8206" width="15.6640625" style="26" bestFit="1" customWidth="1"/>
    <col min="8207" max="8207" width="10" style="26" bestFit="1" customWidth="1"/>
    <col min="8208" max="8208" width="9" style="26" bestFit="1" customWidth="1"/>
    <col min="8209" max="8211" width="7.5546875" style="26" customWidth="1"/>
    <col min="8212" max="8212" width="8.5546875" style="26" bestFit="1" customWidth="1"/>
    <col min="8213" max="8213" width="13.6640625" style="26" bestFit="1" customWidth="1"/>
    <col min="8214" max="8453" width="7.5546875" style="26" customWidth="1"/>
    <col min="8454" max="8454" width="9" style="26" customWidth="1"/>
    <col min="8455" max="8455" width="11.5546875" style="26" bestFit="1" customWidth="1"/>
    <col min="8456" max="8456" width="11.109375" style="26" bestFit="1" customWidth="1"/>
    <col min="8457" max="8457" width="42.109375" style="26" bestFit="1" customWidth="1"/>
    <col min="8458" max="8458" width="14.6640625" style="26" bestFit="1" customWidth="1"/>
    <col min="8459" max="8459" width="55.44140625" style="26" bestFit="1" customWidth="1"/>
    <col min="8460" max="8460" width="12.5546875" style="26" bestFit="1" customWidth="1"/>
    <col min="8461" max="8461" width="10.109375" style="26" bestFit="1" customWidth="1"/>
    <col min="8462" max="8462" width="15.6640625" style="26" bestFit="1" customWidth="1"/>
    <col min="8463" max="8463" width="10" style="26" bestFit="1" customWidth="1"/>
    <col min="8464" max="8464" width="9" style="26" bestFit="1" customWidth="1"/>
    <col min="8465" max="8467" width="7.5546875" style="26" customWidth="1"/>
    <col min="8468" max="8468" width="8.5546875" style="26" bestFit="1" customWidth="1"/>
    <col min="8469" max="8469" width="13.6640625" style="26" bestFit="1" customWidth="1"/>
    <col min="8470" max="8709" width="7.5546875" style="26" customWidth="1"/>
    <col min="8710" max="8710" width="9" style="26" customWidth="1"/>
    <col min="8711" max="8711" width="11.5546875" style="26" bestFit="1" customWidth="1"/>
    <col min="8712" max="8712" width="11.109375" style="26" bestFit="1" customWidth="1"/>
    <col min="8713" max="8713" width="42.109375" style="26" bestFit="1" customWidth="1"/>
    <col min="8714" max="8714" width="14.6640625" style="26" bestFit="1" customWidth="1"/>
    <col min="8715" max="8715" width="55.44140625" style="26" bestFit="1" customWidth="1"/>
    <col min="8716" max="8716" width="12.5546875" style="26" bestFit="1" customWidth="1"/>
    <col min="8717" max="8717" width="10.109375" style="26" bestFit="1" customWidth="1"/>
    <col min="8718" max="8718" width="15.6640625" style="26" bestFit="1" customWidth="1"/>
    <col min="8719" max="8719" width="10" style="26" bestFit="1" customWidth="1"/>
    <col min="8720" max="8720" width="9" style="26" bestFit="1" customWidth="1"/>
    <col min="8721" max="8723" width="7.5546875" style="26" customWidth="1"/>
    <col min="8724" max="8724" width="8.5546875" style="26" bestFit="1" customWidth="1"/>
    <col min="8725" max="8725" width="13.6640625" style="26" bestFit="1" customWidth="1"/>
    <col min="8726" max="8965" width="7.5546875" style="26" customWidth="1"/>
    <col min="8966" max="8966" width="9" style="26" customWidth="1"/>
    <col min="8967" max="8967" width="11.5546875" style="26" bestFit="1" customWidth="1"/>
    <col min="8968" max="8968" width="11.109375" style="26" bestFit="1" customWidth="1"/>
    <col min="8969" max="8969" width="42.109375" style="26" bestFit="1" customWidth="1"/>
    <col min="8970" max="8970" width="14.6640625" style="26" bestFit="1" customWidth="1"/>
    <col min="8971" max="8971" width="55.44140625" style="26" bestFit="1" customWidth="1"/>
    <col min="8972" max="8972" width="12.5546875" style="26" bestFit="1" customWidth="1"/>
    <col min="8973" max="8973" width="10.109375" style="26" bestFit="1" customWidth="1"/>
    <col min="8974" max="8974" width="15.6640625" style="26" bestFit="1" customWidth="1"/>
    <col min="8975" max="8975" width="10" style="26" bestFit="1" customWidth="1"/>
    <col min="8976" max="8976" width="9" style="26" bestFit="1" customWidth="1"/>
    <col min="8977" max="8979" width="7.5546875" style="26" customWidth="1"/>
    <col min="8980" max="8980" width="8.5546875" style="26" bestFit="1" customWidth="1"/>
    <col min="8981" max="8981" width="13.6640625" style="26" bestFit="1" customWidth="1"/>
    <col min="8982" max="9221" width="7.5546875" style="26" customWidth="1"/>
    <col min="9222" max="9222" width="9" style="26" customWidth="1"/>
    <col min="9223" max="9223" width="11.5546875" style="26" bestFit="1" customWidth="1"/>
    <col min="9224" max="9224" width="11.109375" style="26" bestFit="1" customWidth="1"/>
    <col min="9225" max="9225" width="42.109375" style="26" bestFit="1" customWidth="1"/>
    <col min="9226" max="9226" width="14.6640625" style="26" bestFit="1" customWidth="1"/>
    <col min="9227" max="9227" width="55.44140625" style="26" bestFit="1" customWidth="1"/>
    <col min="9228" max="9228" width="12.5546875" style="26" bestFit="1" customWidth="1"/>
    <col min="9229" max="9229" width="10.109375" style="26" bestFit="1" customWidth="1"/>
    <col min="9230" max="9230" width="15.6640625" style="26" bestFit="1" customWidth="1"/>
    <col min="9231" max="9231" width="10" style="26" bestFit="1" customWidth="1"/>
    <col min="9232" max="9232" width="9" style="26" bestFit="1" customWidth="1"/>
    <col min="9233" max="9235" width="7.5546875" style="26" customWidth="1"/>
    <col min="9236" max="9236" width="8.5546875" style="26" bestFit="1" customWidth="1"/>
    <col min="9237" max="9237" width="13.6640625" style="26" bestFit="1" customWidth="1"/>
    <col min="9238" max="9477" width="7.5546875" style="26" customWidth="1"/>
    <col min="9478" max="9478" width="9" style="26" customWidth="1"/>
    <col min="9479" max="9479" width="11.5546875" style="26" bestFit="1" customWidth="1"/>
    <col min="9480" max="9480" width="11.109375" style="26" bestFit="1" customWidth="1"/>
    <col min="9481" max="9481" width="42.109375" style="26" bestFit="1" customWidth="1"/>
    <col min="9482" max="9482" width="14.6640625" style="26" bestFit="1" customWidth="1"/>
    <col min="9483" max="9483" width="55.44140625" style="26" bestFit="1" customWidth="1"/>
    <col min="9484" max="9484" width="12.5546875" style="26" bestFit="1" customWidth="1"/>
    <col min="9485" max="9485" width="10.109375" style="26" bestFit="1" customWidth="1"/>
    <col min="9486" max="9486" width="15.6640625" style="26" bestFit="1" customWidth="1"/>
    <col min="9487" max="9487" width="10" style="26" bestFit="1" customWidth="1"/>
    <col min="9488" max="9488" width="9" style="26" bestFit="1" customWidth="1"/>
    <col min="9489" max="9491" width="7.5546875" style="26" customWidth="1"/>
    <col min="9492" max="9492" width="8.5546875" style="26" bestFit="1" customWidth="1"/>
    <col min="9493" max="9493" width="13.6640625" style="26" bestFit="1" customWidth="1"/>
    <col min="9494" max="9733" width="7.5546875" style="26" customWidth="1"/>
    <col min="9734" max="9734" width="9" style="26" customWidth="1"/>
    <col min="9735" max="9735" width="11.5546875" style="26" bestFit="1" customWidth="1"/>
    <col min="9736" max="9736" width="11.109375" style="26" bestFit="1" customWidth="1"/>
    <col min="9737" max="9737" width="42.109375" style="26" bestFit="1" customWidth="1"/>
    <col min="9738" max="9738" width="14.6640625" style="26" bestFit="1" customWidth="1"/>
    <col min="9739" max="9739" width="55.44140625" style="26" bestFit="1" customWidth="1"/>
    <col min="9740" max="9740" width="12.5546875" style="26" bestFit="1" customWidth="1"/>
    <col min="9741" max="9741" width="10.109375" style="26" bestFit="1" customWidth="1"/>
    <col min="9742" max="9742" width="15.6640625" style="26" bestFit="1" customWidth="1"/>
    <col min="9743" max="9743" width="10" style="26" bestFit="1" customWidth="1"/>
    <col min="9744" max="9744" width="9" style="26" bestFit="1" customWidth="1"/>
    <col min="9745" max="9747" width="7.5546875" style="26" customWidth="1"/>
    <col min="9748" max="9748" width="8.5546875" style="26" bestFit="1" customWidth="1"/>
    <col min="9749" max="9749" width="13.6640625" style="26" bestFit="1" customWidth="1"/>
    <col min="9750" max="9989" width="7.5546875" style="26" customWidth="1"/>
    <col min="9990" max="9990" width="9" style="26" customWidth="1"/>
    <col min="9991" max="9991" width="11.5546875" style="26" bestFit="1" customWidth="1"/>
    <col min="9992" max="9992" width="11.109375" style="26" bestFit="1" customWidth="1"/>
    <col min="9993" max="9993" width="42.109375" style="26" bestFit="1" customWidth="1"/>
    <col min="9994" max="9994" width="14.6640625" style="26" bestFit="1" customWidth="1"/>
    <col min="9995" max="9995" width="55.44140625" style="26" bestFit="1" customWidth="1"/>
    <col min="9996" max="9996" width="12.5546875" style="26" bestFit="1" customWidth="1"/>
    <col min="9997" max="9997" width="10.109375" style="26" bestFit="1" customWidth="1"/>
    <col min="9998" max="9998" width="15.6640625" style="26" bestFit="1" customWidth="1"/>
    <col min="9999" max="9999" width="10" style="26" bestFit="1" customWidth="1"/>
    <col min="10000" max="10000" width="9" style="26" bestFit="1" customWidth="1"/>
    <col min="10001" max="10003" width="7.5546875" style="26" customWidth="1"/>
    <col min="10004" max="10004" width="8.5546875" style="26" bestFit="1" customWidth="1"/>
    <col min="10005" max="10005" width="13.6640625" style="26" bestFit="1" customWidth="1"/>
    <col min="10006" max="10245" width="7.5546875" style="26" customWidth="1"/>
    <col min="10246" max="10246" width="9" style="26" customWidth="1"/>
    <col min="10247" max="10247" width="11.5546875" style="26" bestFit="1" customWidth="1"/>
    <col min="10248" max="10248" width="11.109375" style="26" bestFit="1" customWidth="1"/>
    <col min="10249" max="10249" width="42.109375" style="26" bestFit="1" customWidth="1"/>
    <col min="10250" max="10250" width="14.6640625" style="26" bestFit="1" customWidth="1"/>
    <col min="10251" max="10251" width="55.44140625" style="26" bestFit="1" customWidth="1"/>
    <col min="10252" max="10252" width="12.5546875" style="26" bestFit="1" customWidth="1"/>
    <col min="10253" max="10253" width="10.109375" style="26" bestFit="1" customWidth="1"/>
    <col min="10254" max="10254" width="15.6640625" style="26" bestFit="1" customWidth="1"/>
    <col min="10255" max="10255" width="10" style="26" bestFit="1" customWidth="1"/>
    <col min="10256" max="10256" width="9" style="26" bestFit="1" customWidth="1"/>
    <col min="10257" max="10259" width="7.5546875" style="26" customWidth="1"/>
    <col min="10260" max="10260" width="8.5546875" style="26" bestFit="1" customWidth="1"/>
    <col min="10261" max="10261" width="13.6640625" style="26" bestFit="1" customWidth="1"/>
    <col min="10262" max="10501" width="7.5546875" style="26" customWidth="1"/>
    <col min="10502" max="10502" width="9" style="26" customWidth="1"/>
    <col min="10503" max="10503" width="11.5546875" style="26" bestFit="1" customWidth="1"/>
    <col min="10504" max="10504" width="11.109375" style="26" bestFit="1" customWidth="1"/>
    <col min="10505" max="10505" width="42.109375" style="26" bestFit="1" customWidth="1"/>
    <col min="10506" max="10506" width="14.6640625" style="26" bestFit="1" customWidth="1"/>
    <col min="10507" max="10507" width="55.44140625" style="26" bestFit="1" customWidth="1"/>
    <col min="10508" max="10508" width="12.5546875" style="26" bestFit="1" customWidth="1"/>
    <col min="10509" max="10509" width="10.109375" style="26" bestFit="1" customWidth="1"/>
    <col min="10510" max="10510" width="15.6640625" style="26" bestFit="1" customWidth="1"/>
    <col min="10511" max="10511" width="10" style="26" bestFit="1" customWidth="1"/>
    <col min="10512" max="10512" width="9" style="26" bestFit="1" customWidth="1"/>
    <col min="10513" max="10515" width="7.5546875" style="26" customWidth="1"/>
    <col min="10516" max="10516" width="8.5546875" style="26" bestFit="1" customWidth="1"/>
    <col min="10517" max="10517" width="13.6640625" style="26" bestFit="1" customWidth="1"/>
    <col min="10518" max="10757" width="7.5546875" style="26" customWidth="1"/>
    <col min="10758" max="10758" width="9" style="26" customWidth="1"/>
    <col min="10759" max="10759" width="11.5546875" style="26" bestFit="1" customWidth="1"/>
    <col min="10760" max="10760" width="11.109375" style="26" bestFit="1" customWidth="1"/>
    <col min="10761" max="10761" width="42.109375" style="26" bestFit="1" customWidth="1"/>
    <col min="10762" max="10762" width="14.6640625" style="26" bestFit="1" customWidth="1"/>
    <col min="10763" max="10763" width="55.44140625" style="26" bestFit="1" customWidth="1"/>
    <col min="10764" max="10764" width="12.5546875" style="26" bestFit="1" customWidth="1"/>
    <col min="10765" max="10765" width="10.109375" style="26" bestFit="1" customWidth="1"/>
    <col min="10766" max="10766" width="15.6640625" style="26" bestFit="1" customWidth="1"/>
    <col min="10767" max="10767" width="10" style="26" bestFit="1" customWidth="1"/>
    <col min="10768" max="10768" width="9" style="26" bestFit="1" customWidth="1"/>
    <col min="10769" max="10771" width="7.5546875" style="26" customWidth="1"/>
    <col min="10772" max="10772" width="8.5546875" style="26" bestFit="1" customWidth="1"/>
    <col min="10773" max="10773" width="13.6640625" style="26" bestFit="1" customWidth="1"/>
    <col min="10774" max="11013" width="7.5546875" style="26" customWidth="1"/>
    <col min="11014" max="11014" width="9" style="26" customWidth="1"/>
    <col min="11015" max="11015" width="11.5546875" style="26" bestFit="1" customWidth="1"/>
    <col min="11016" max="11016" width="11.109375" style="26" bestFit="1" customWidth="1"/>
    <col min="11017" max="11017" width="42.109375" style="26" bestFit="1" customWidth="1"/>
    <col min="11018" max="11018" width="14.6640625" style="26" bestFit="1" customWidth="1"/>
    <col min="11019" max="11019" width="55.44140625" style="26" bestFit="1" customWidth="1"/>
    <col min="11020" max="11020" width="12.5546875" style="26" bestFit="1" customWidth="1"/>
    <col min="11021" max="11021" width="10.109375" style="26" bestFit="1" customWidth="1"/>
    <col min="11022" max="11022" width="15.6640625" style="26" bestFit="1" customWidth="1"/>
    <col min="11023" max="11023" width="10" style="26" bestFit="1" customWidth="1"/>
    <col min="11024" max="11024" width="9" style="26" bestFit="1" customWidth="1"/>
    <col min="11025" max="11027" width="7.5546875" style="26" customWidth="1"/>
    <col min="11028" max="11028" width="8.5546875" style="26" bestFit="1" customWidth="1"/>
    <col min="11029" max="11029" width="13.6640625" style="26" bestFit="1" customWidth="1"/>
    <col min="11030" max="11269" width="7.5546875" style="26" customWidth="1"/>
    <col min="11270" max="11270" width="9" style="26" customWidth="1"/>
    <col min="11271" max="11271" width="11.5546875" style="26" bestFit="1" customWidth="1"/>
    <col min="11272" max="11272" width="11.109375" style="26" bestFit="1" customWidth="1"/>
    <col min="11273" max="11273" width="42.109375" style="26" bestFit="1" customWidth="1"/>
    <col min="11274" max="11274" width="14.6640625" style="26" bestFit="1" customWidth="1"/>
    <col min="11275" max="11275" width="55.44140625" style="26" bestFit="1" customWidth="1"/>
    <col min="11276" max="11276" width="12.5546875" style="26" bestFit="1" customWidth="1"/>
    <col min="11277" max="11277" width="10.109375" style="26" bestFit="1" customWidth="1"/>
    <col min="11278" max="11278" width="15.6640625" style="26" bestFit="1" customWidth="1"/>
    <col min="11279" max="11279" width="10" style="26" bestFit="1" customWidth="1"/>
    <col min="11280" max="11280" width="9" style="26" bestFit="1" customWidth="1"/>
    <col min="11281" max="11283" width="7.5546875" style="26" customWidth="1"/>
    <col min="11284" max="11284" width="8.5546875" style="26" bestFit="1" customWidth="1"/>
    <col min="11285" max="11285" width="13.6640625" style="26" bestFit="1" customWidth="1"/>
    <col min="11286" max="11525" width="7.5546875" style="26" customWidth="1"/>
    <col min="11526" max="11526" width="9" style="26" customWidth="1"/>
    <col min="11527" max="11527" width="11.5546875" style="26" bestFit="1" customWidth="1"/>
    <col min="11528" max="11528" width="11.109375" style="26" bestFit="1" customWidth="1"/>
    <col min="11529" max="11529" width="42.109375" style="26" bestFit="1" customWidth="1"/>
    <col min="11530" max="11530" width="14.6640625" style="26" bestFit="1" customWidth="1"/>
    <col min="11531" max="11531" width="55.44140625" style="26" bestFit="1" customWidth="1"/>
    <col min="11532" max="11532" width="12.5546875" style="26" bestFit="1" customWidth="1"/>
    <col min="11533" max="11533" width="10.109375" style="26" bestFit="1" customWidth="1"/>
    <col min="11534" max="11534" width="15.6640625" style="26" bestFit="1" customWidth="1"/>
    <col min="11535" max="11535" width="10" style="26" bestFit="1" customWidth="1"/>
    <col min="11536" max="11536" width="9" style="26" bestFit="1" customWidth="1"/>
    <col min="11537" max="11539" width="7.5546875" style="26" customWidth="1"/>
    <col min="11540" max="11540" width="8.5546875" style="26" bestFit="1" customWidth="1"/>
    <col min="11541" max="11541" width="13.6640625" style="26" bestFit="1" customWidth="1"/>
    <col min="11542" max="11781" width="7.5546875" style="26" customWidth="1"/>
    <col min="11782" max="11782" width="9" style="26" customWidth="1"/>
    <col min="11783" max="11783" width="11.5546875" style="26" bestFit="1" customWidth="1"/>
    <col min="11784" max="11784" width="11.109375" style="26" bestFit="1" customWidth="1"/>
    <col min="11785" max="11785" width="42.109375" style="26" bestFit="1" customWidth="1"/>
    <col min="11786" max="11786" width="14.6640625" style="26" bestFit="1" customWidth="1"/>
    <col min="11787" max="11787" width="55.44140625" style="26" bestFit="1" customWidth="1"/>
    <col min="11788" max="11788" width="12.5546875" style="26" bestFit="1" customWidth="1"/>
    <col min="11789" max="11789" width="10.109375" style="26" bestFit="1" customWidth="1"/>
    <col min="11790" max="11790" width="15.6640625" style="26" bestFit="1" customWidth="1"/>
    <col min="11791" max="11791" width="10" style="26" bestFit="1" customWidth="1"/>
    <col min="11792" max="11792" width="9" style="26" bestFit="1" customWidth="1"/>
    <col min="11793" max="11795" width="7.5546875" style="26" customWidth="1"/>
    <col min="11796" max="11796" width="8.5546875" style="26" bestFit="1" customWidth="1"/>
    <col min="11797" max="11797" width="13.6640625" style="26" bestFit="1" customWidth="1"/>
    <col min="11798" max="12037" width="7.5546875" style="26" customWidth="1"/>
    <col min="12038" max="12038" width="9" style="26" customWidth="1"/>
    <col min="12039" max="12039" width="11.5546875" style="26" bestFit="1" customWidth="1"/>
    <col min="12040" max="12040" width="11.109375" style="26" bestFit="1" customWidth="1"/>
    <col min="12041" max="12041" width="42.109375" style="26" bestFit="1" customWidth="1"/>
    <col min="12042" max="12042" width="14.6640625" style="26" bestFit="1" customWidth="1"/>
    <col min="12043" max="12043" width="55.44140625" style="26" bestFit="1" customWidth="1"/>
    <col min="12044" max="12044" width="12.5546875" style="26" bestFit="1" customWidth="1"/>
    <col min="12045" max="12045" width="10.109375" style="26" bestFit="1" customWidth="1"/>
    <col min="12046" max="12046" width="15.6640625" style="26" bestFit="1" customWidth="1"/>
    <col min="12047" max="12047" width="10" style="26" bestFit="1" customWidth="1"/>
    <col min="12048" max="12048" width="9" style="26" bestFit="1" customWidth="1"/>
    <col min="12049" max="12051" width="7.5546875" style="26" customWidth="1"/>
    <col min="12052" max="12052" width="8.5546875" style="26" bestFit="1" customWidth="1"/>
    <col min="12053" max="12053" width="13.6640625" style="26" bestFit="1" customWidth="1"/>
    <col min="12054" max="12293" width="7.5546875" style="26" customWidth="1"/>
    <col min="12294" max="12294" width="9" style="26" customWidth="1"/>
    <col min="12295" max="12295" width="11.5546875" style="26" bestFit="1" customWidth="1"/>
    <col min="12296" max="12296" width="11.109375" style="26" bestFit="1" customWidth="1"/>
    <col min="12297" max="12297" width="42.109375" style="26" bestFit="1" customWidth="1"/>
    <col min="12298" max="12298" width="14.6640625" style="26" bestFit="1" customWidth="1"/>
    <col min="12299" max="12299" width="55.44140625" style="26" bestFit="1" customWidth="1"/>
    <col min="12300" max="12300" width="12.5546875" style="26" bestFit="1" customWidth="1"/>
    <col min="12301" max="12301" width="10.109375" style="26" bestFit="1" customWidth="1"/>
    <col min="12302" max="12302" width="15.6640625" style="26" bestFit="1" customWidth="1"/>
    <col min="12303" max="12303" width="10" style="26" bestFit="1" customWidth="1"/>
    <col min="12304" max="12304" width="9" style="26" bestFit="1" customWidth="1"/>
    <col min="12305" max="12307" width="7.5546875" style="26" customWidth="1"/>
    <col min="12308" max="12308" width="8.5546875" style="26" bestFit="1" customWidth="1"/>
    <col min="12309" max="12309" width="13.6640625" style="26" bestFit="1" customWidth="1"/>
    <col min="12310" max="12549" width="7.5546875" style="26" customWidth="1"/>
    <col min="12550" max="12550" width="9" style="26" customWidth="1"/>
    <col min="12551" max="12551" width="11.5546875" style="26" bestFit="1" customWidth="1"/>
    <col min="12552" max="12552" width="11.109375" style="26" bestFit="1" customWidth="1"/>
    <col min="12553" max="12553" width="42.109375" style="26" bestFit="1" customWidth="1"/>
    <col min="12554" max="12554" width="14.6640625" style="26" bestFit="1" customWidth="1"/>
    <col min="12555" max="12555" width="55.44140625" style="26" bestFit="1" customWidth="1"/>
    <col min="12556" max="12556" width="12.5546875" style="26" bestFit="1" customWidth="1"/>
    <col min="12557" max="12557" width="10.109375" style="26" bestFit="1" customWidth="1"/>
    <col min="12558" max="12558" width="15.6640625" style="26" bestFit="1" customWidth="1"/>
    <col min="12559" max="12559" width="10" style="26" bestFit="1" customWidth="1"/>
    <col min="12560" max="12560" width="9" style="26" bestFit="1" customWidth="1"/>
    <col min="12561" max="12563" width="7.5546875" style="26" customWidth="1"/>
    <col min="12564" max="12564" width="8.5546875" style="26" bestFit="1" customWidth="1"/>
    <col min="12565" max="12565" width="13.6640625" style="26" bestFit="1" customWidth="1"/>
    <col min="12566" max="12805" width="7.5546875" style="26" customWidth="1"/>
    <col min="12806" max="12806" width="9" style="26" customWidth="1"/>
    <col min="12807" max="12807" width="11.5546875" style="26" bestFit="1" customWidth="1"/>
    <col min="12808" max="12808" width="11.109375" style="26" bestFit="1" customWidth="1"/>
    <col min="12809" max="12809" width="42.109375" style="26" bestFit="1" customWidth="1"/>
    <col min="12810" max="12810" width="14.6640625" style="26" bestFit="1" customWidth="1"/>
    <col min="12811" max="12811" width="55.44140625" style="26" bestFit="1" customWidth="1"/>
    <col min="12812" max="12812" width="12.5546875" style="26" bestFit="1" customWidth="1"/>
    <col min="12813" max="12813" width="10.109375" style="26" bestFit="1" customWidth="1"/>
    <col min="12814" max="12814" width="15.6640625" style="26" bestFit="1" customWidth="1"/>
    <col min="12815" max="12815" width="10" style="26" bestFit="1" customWidth="1"/>
    <col min="12816" max="12816" width="9" style="26" bestFit="1" customWidth="1"/>
    <col min="12817" max="12819" width="7.5546875" style="26" customWidth="1"/>
    <col min="12820" max="12820" width="8.5546875" style="26" bestFit="1" customWidth="1"/>
    <col min="12821" max="12821" width="13.6640625" style="26" bestFit="1" customWidth="1"/>
    <col min="12822" max="13061" width="7.5546875" style="26" customWidth="1"/>
    <col min="13062" max="13062" width="9" style="26" customWidth="1"/>
    <col min="13063" max="13063" width="11.5546875" style="26" bestFit="1" customWidth="1"/>
    <col min="13064" max="13064" width="11.109375" style="26" bestFit="1" customWidth="1"/>
    <col min="13065" max="13065" width="42.109375" style="26" bestFit="1" customWidth="1"/>
    <col min="13066" max="13066" width="14.6640625" style="26" bestFit="1" customWidth="1"/>
    <col min="13067" max="13067" width="55.44140625" style="26" bestFit="1" customWidth="1"/>
    <col min="13068" max="13068" width="12.5546875" style="26" bestFit="1" customWidth="1"/>
    <col min="13069" max="13069" width="10.109375" style="26" bestFit="1" customWidth="1"/>
    <col min="13070" max="13070" width="15.6640625" style="26" bestFit="1" customWidth="1"/>
    <col min="13071" max="13071" width="10" style="26" bestFit="1" customWidth="1"/>
    <col min="13072" max="13072" width="9" style="26" bestFit="1" customWidth="1"/>
    <col min="13073" max="13075" width="7.5546875" style="26" customWidth="1"/>
    <col min="13076" max="13076" width="8.5546875" style="26" bestFit="1" customWidth="1"/>
    <col min="13077" max="13077" width="13.6640625" style="26" bestFit="1" customWidth="1"/>
    <col min="13078" max="13317" width="7.5546875" style="26" customWidth="1"/>
    <col min="13318" max="13318" width="9" style="26" customWidth="1"/>
    <col min="13319" max="13319" width="11.5546875" style="26" bestFit="1" customWidth="1"/>
    <col min="13320" max="13320" width="11.109375" style="26" bestFit="1" customWidth="1"/>
    <col min="13321" max="13321" width="42.109375" style="26" bestFit="1" customWidth="1"/>
    <col min="13322" max="13322" width="14.6640625" style="26" bestFit="1" customWidth="1"/>
    <col min="13323" max="13323" width="55.44140625" style="26" bestFit="1" customWidth="1"/>
    <col min="13324" max="13324" width="12.5546875" style="26" bestFit="1" customWidth="1"/>
    <col min="13325" max="13325" width="10.109375" style="26" bestFit="1" customWidth="1"/>
    <col min="13326" max="13326" width="15.6640625" style="26" bestFit="1" customWidth="1"/>
    <col min="13327" max="13327" width="10" style="26" bestFit="1" customWidth="1"/>
    <col min="13328" max="13328" width="9" style="26" bestFit="1" customWidth="1"/>
    <col min="13329" max="13331" width="7.5546875" style="26" customWidth="1"/>
    <col min="13332" max="13332" width="8.5546875" style="26" bestFit="1" customWidth="1"/>
    <col min="13333" max="13333" width="13.6640625" style="26" bestFit="1" customWidth="1"/>
    <col min="13334" max="13573" width="7.5546875" style="26" customWidth="1"/>
    <col min="13574" max="13574" width="9" style="26" customWidth="1"/>
    <col min="13575" max="13575" width="11.5546875" style="26" bestFit="1" customWidth="1"/>
    <col min="13576" max="13576" width="11.109375" style="26" bestFit="1" customWidth="1"/>
    <col min="13577" max="13577" width="42.109375" style="26" bestFit="1" customWidth="1"/>
    <col min="13578" max="13578" width="14.6640625" style="26" bestFit="1" customWidth="1"/>
    <col min="13579" max="13579" width="55.44140625" style="26" bestFit="1" customWidth="1"/>
    <col min="13580" max="13580" width="12.5546875" style="26" bestFit="1" customWidth="1"/>
    <col min="13581" max="13581" width="10.109375" style="26" bestFit="1" customWidth="1"/>
    <col min="13582" max="13582" width="15.6640625" style="26" bestFit="1" customWidth="1"/>
    <col min="13583" max="13583" width="10" style="26" bestFit="1" customWidth="1"/>
    <col min="13584" max="13584" width="9" style="26" bestFit="1" customWidth="1"/>
    <col min="13585" max="13587" width="7.5546875" style="26" customWidth="1"/>
    <col min="13588" max="13588" width="8.5546875" style="26" bestFit="1" customWidth="1"/>
    <col min="13589" max="13589" width="13.6640625" style="26" bestFit="1" customWidth="1"/>
    <col min="13590" max="13829" width="7.5546875" style="26" customWidth="1"/>
    <col min="13830" max="13830" width="9" style="26" customWidth="1"/>
    <col min="13831" max="13831" width="11.5546875" style="26" bestFit="1" customWidth="1"/>
    <col min="13832" max="13832" width="11.109375" style="26" bestFit="1" customWidth="1"/>
    <col min="13833" max="13833" width="42.109375" style="26" bestFit="1" customWidth="1"/>
    <col min="13834" max="13834" width="14.6640625" style="26" bestFit="1" customWidth="1"/>
    <col min="13835" max="13835" width="55.44140625" style="26" bestFit="1" customWidth="1"/>
    <col min="13836" max="13836" width="12.5546875" style="26" bestFit="1" customWidth="1"/>
    <col min="13837" max="13837" width="10.109375" style="26" bestFit="1" customWidth="1"/>
    <col min="13838" max="13838" width="15.6640625" style="26" bestFit="1" customWidth="1"/>
    <col min="13839" max="13839" width="10" style="26" bestFit="1" customWidth="1"/>
    <col min="13840" max="13840" width="9" style="26" bestFit="1" customWidth="1"/>
    <col min="13841" max="13843" width="7.5546875" style="26" customWidth="1"/>
    <col min="13844" max="13844" width="8.5546875" style="26" bestFit="1" customWidth="1"/>
    <col min="13845" max="13845" width="13.6640625" style="26" bestFit="1" customWidth="1"/>
    <col min="13846" max="14085" width="7.5546875" style="26" customWidth="1"/>
    <col min="14086" max="14086" width="9" style="26" customWidth="1"/>
    <col min="14087" max="14087" width="11.5546875" style="26" bestFit="1" customWidth="1"/>
    <col min="14088" max="14088" width="11.109375" style="26" bestFit="1" customWidth="1"/>
    <col min="14089" max="14089" width="42.109375" style="26" bestFit="1" customWidth="1"/>
    <col min="14090" max="14090" width="14.6640625" style="26" bestFit="1" customWidth="1"/>
    <col min="14091" max="14091" width="55.44140625" style="26" bestFit="1" customWidth="1"/>
    <col min="14092" max="14092" width="12.5546875" style="26" bestFit="1" customWidth="1"/>
    <col min="14093" max="14093" width="10.109375" style="26" bestFit="1" customWidth="1"/>
    <col min="14094" max="14094" width="15.6640625" style="26" bestFit="1" customWidth="1"/>
    <col min="14095" max="14095" width="10" style="26" bestFit="1" customWidth="1"/>
    <col min="14096" max="14096" width="9" style="26" bestFit="1" customWidth="1"/>
    <col min="14097" max="14099" width="7.5546875" style="26" customWidth="1"/>
    <col min="14100" max="14100" width="8.5546875" style="26" bestFit="1" customWidth="1"/>
    <col min="14101" max="14101" width="13.6640625" style="26" bestFit="1" customWidth="1"/>
    <col min="14102" max="14341" width="7.5546875" style="26" customWidth="1"/>
    <col min="14342" max="14342" width="9" style="26" customWidth="1"/>
    <col min="14343" max="14343" width="11.5546875" style="26" bestFit="1" customWidth="1"/>
    <col min="14344" max="14344" width="11.109375" style="26" bestFit="1" customWidth="1"/>
    <col min="14345" max="14345" width="42.109375" style="26" bestFit="1" customWidth="1"/>
    <col min="14346" max="14346" width="14.6640625" style="26" bestFit="1" customWidth="1"/>
    <col min="14347" max="14347" width="55.44140625" style="26" bestFit="1" customWidth="1"/>
    <col min="14348" max="14348" width="12.5546875" style="26" bestFit="1" customWidth="1"/>
    <col min="14349" max="14349" width="10.109375" style="26" bestFit="1" customWidth="1"/>
    <col min="14350" max="14350" width="15.6640625" style="26" bestFit="1" customWidth="1"/>
    <col min="14351" max="14351" width="10" style="26" bestFit="1" customWidth="1"/>
    <col min="14352" max="14352" width="9" style="26" bestFit="1" customWidth="1"/>
    <col min="14353" max="14355" width="7.5546875" style="26" customWidth="1"/>
    <col min="14356" max="14356" width="8.5546875" style="26" bestFit="1" customWidth="1"/>
    <col min="14357" max="14357" width="13.6640625" style="26" bestFit="1" customWidth="1"/>
    <col min="14358" max="14597" width="7.5546875" style="26" customWidth="1"/>
    <col min="14598" max="14598" width="9" style="26" customWidth="1"/>
    <col min="14599" max="14599" width="11.5546875" style="26" bestFit="1" customWidth="1"/>
    <col min="14600" max="14600" width="11.109375" style="26" bestFit="1" customWidth="1"/>
    <col min="14601" max="14601" width="42.109375" style="26" bestFit="1" customWidth="1"/>
    <col min="14602" max="14602" width="14.6640625" style="26" bestFit="1" customWidth="1"/>
    <col min="14603" max="14603" width="55.44140625" style="26" bestFit="1" customWidth="1"/>
    <col min="14604" max="14604" width="12.5546875" style="26" bestFit="1" customWidth="1"/>
    <col min="14605" max="14605" width="10.109375" style="26" bestFit="1" customWidth="1"/>
    <col min="14606" max="14606" width="15.6640625" style="26" bestFit="1" customWidth="1"/>
    <col min="14607" max="14607" width="10" style="26" bestFit="1" customWidth="1"/>
    <col min="14608" max="14608" width="9" style="26" bestFit="1" customWidth="1"/>
    <col min="14609" max="14611" width="7.5546875" style="26" customWidth="1"/>
    <col min="14612" max="14612" width="8.5546875" style="26" bestFit="1" customWidth="1"/>
    <col min="14613" max="14613" width="13.6640625" style="26" bestFit="1" customWidth="1"/>
    <col min="14614" max="14853" width="7.5546875" style="26" customWidth="1"/>
    <col min="14854" max="14854" width="9" style="26" customWidth="1"/>
    <col min="14855" max="14855" width="11.5546875" style="26" bestFit="1" customWidth="1"/>
    <col min="14856" max="14856" width="11.109375" style="26" bestFit="1" customWidth="1"/>
    <col min="14857" max="14857" width="42.109375" style="26" bestFit="1" customWidth="1"/>
    <col min="14858" max="14858" width="14.6640625" style="26" bestFit="1" customWidth="1"/>
    <col min="14859" max="14859" width="55.44140625" style="26" bestFit="1" customWidth="1"/>
    <col min="14860" max="14860" width="12.5546875" style="26" bestFit="1" customWidth="1"/>
    <col min="14861" max="14861" width="10.109375" style="26" bestFit="1" customWidth="1"/>
    <col min="14862" max="14862" width="15.6640625" style="26" bestFit="1" customWidth="1"/>
    <col min="14863" max="14863" width="10" style="26" bestFit="1" customWidth="1"/>
    <col min="14864" max="14864" width="9" style="26" bestFit="1" customWidth="1"/>
    <col min="14865" max="14867" width="7.5546875" style="26" customWidth="1"/>
    <col min="14868" max="14868" width="8.5546875" style="26" bestFit="1" customWidth="1"/>
    <col min="14869" max="14869" width="13.6640625" style="26" bestFit="1" customWidth="1"/>
    <col min="14870" max="15109" width="7.5546875" style="26" customWidth="1"/>
    <col min="15110" max="15110" width="9" style="26" customWidth="1"/>
    <col min="15111" max="15111" width="11.5546875" style="26" bestFit="1" customWidth="1"/>
    <col min="15112" max="15112" width="11.109375" style="26" bestFit="1" customWidth="1"/>
    <col min="15113" max="15113" width="42.109375" style="26" bestFit="1" customWidth="1"/>
    <col min="15114" max="15114" width="14.6640625" style="26" bestFit="1" customWidth="1"/>
    <col min="15115" max="15115" width="55.44140625" style="26" bestFit="1" customWidth="1"/>
    <col min="15116" max="15116" width="12.5546875" style="26" bestFit="1" customWidth="1"/>
    <col min="15117" max="15117" width="10.109375" style="26" bestFit="1" customWidth="1"/>
    <col min="15118" max="15118" width="15.6640625" style="26" bestFit="1" customWidth="1"/>
    <col min="15119" max="15119" width="10" style="26" bestFit="1" customWidth="1"/>
    <col min="15120" max="15120" width="9" style="26" bestFit="1" customWidth="1"/>
    <col min="15121" max="15123" width="7.5546875" style="26" customWidth="1"/>
    <col min="15124" max="15124" width="8.5546875" style="26" bestFit="1" customWidth="1"/>
    <col min="15125" max="15125" width="13.6640625" style="26" bestFit="1" customWidth="1"/>
    <col min="15126" max="15365" width="7.5546875" style="26" customWidth="1"/>
    <col min="15366" max="15366" width="9" style="26" customWidth="1"/>
    <col min="15367" max="15367" width="11.5546875" style="26" bestFit="1" customWidth="1"/>
    <col min="15368" max="15368" width="11.109375" style="26" bestFit="1" customWidth="1"/>
    <col min="15369" max="15369" width="42.109375" style="26" bestFit="1" customWidth="1"/>
    <col min="15370" max="15370" width="14.6640625" style="26" bestFit="1" customWidth="1"/>
    <col min="15371" max="15371" width="55.44140625" style="26" bestFit="1" customWidth="1"/>
    <col min="15372" max="15372" width="12.5546875" style="26" bestFit="1" customWidth="1"/>
    <col min="15373" max="15373" width="10.109375" style="26" bestFit="1" customWidth="1"/>
    <col min="15374" max="15374" width="15.6640625" style="26" bestFit="1" customWidth="1"/>
    <col min="15375" max="15375" width="10" style="26" bestFit="1" customWidth="1"/>
    <col min="15376" max="15376" width="9" style="26" bestFit="1" customWidth="1"/>
    <col min="15377" max="15379" width="7.5546875" style="26" customWidth="1"/>
    <col min="15380" max="15380" width="8.5546875" style="26" bestFit="1" customWidth="1"/>
    <col min="15381" max="15381" width="13.6640625" style="26" bestFit="1" customWidth="1"/>
    <col min="15382" max="15621" width="7.5546875" style="26" customWidth="1"/>
    <col min="15622" max="15622" width="9" style="26" customWidth="1"/>
    <col min="15623" max="15623" width="11.5546875" style="26" bestFit="1" customWidth="1"/>
    <col min="15624" max="15624" width="11.109375" style="26" bestFit="1" customWidth="1"/>
    <col min="15625" max="15625" width="42.109375" style="26" bestFit="1" customWidth="1"/>
    <col min="15626" max="15626" width="14.6640625" style="26" bestFit="1" customWidth="1"/>
    <col min="15627" max="15627" width="55.44140625" style="26" bestFit="1" customWidth="1"/>
    <col min="15628" max="15628" width="12.5546875" style="26" bestFit="1" customWidth="1"/>
    <col min="15629" max="15629" width="10.109375" style="26" bestFit="1" customWidth="1"/>
    <col min="15630" max="15630" width="15.6640625" style="26" bestFit="1" customWidth="1"/>
    <col min="15631" max="15631" width="10" style="26" bestFit="1" customWidth="1"/>
    <col min="15632" max="15632" width="9" style="26" bestFit="1" customWidth="1"/>
    <col min="15633" max="15635" width="7.5546875" style="26" customWidth="1"/>
    <col min="15636" max="15636" width="8.5546875" style="26" bestFit="1" customWidth="1"/>
    <col min="15637" max="15637" width="13.6640625" style="26" bestFit="1" customWidth="1"/>
    <col min="15638" max="15877" width="7.5546875" style="26" customWidth="1"/>
    <col min="15878" max="15878" width="9" style="26" customWidth="1"/>
    <col min="15879" max="15879" width="11.5546875" style="26" bestFit="1" customWidth="1"/>
    <col min="15880" max="15880" width="11.109375" style="26" bestFit="1" customWidth="1"/>
    <col min="15881" max="15881" width="42.109375" style="26" bestFit="1" customWidth="1"/>
    <col min="15882" max="15882" width="14.6640625" style="26" bestFit="1" customWidth="1"/>
    <col min="15883" max="15883" width="55.44140625" style="26" bestFit="1" customWidth="1"/>
    <col min="15884" max="15884" width="12.5546875" style="26" bestFit="1" customWidth="1"/>
    <col min="15885" max="15885" width="10.109375" style="26" bestFit="1" customWidth="1"/>
    <col min="15886" max="15886" width="15.6640625" style="26" bestFit="1" customWidth="1"/>
    <col min="15887" max="15887" width="10" style="26" bestFit="1" customWidth="1"/>
    <col min="15888" max="15888" width="9" style="26" bestFit="1" customWidth="1"/>
    <col min="15889" max="15891" width="7.5546875" style="26" customWidth="1"/>
    <col min="15892" max="15892" width="8.5546875" style="26" bestFit="1" customWidth="1"/>
    <col min="15893" max="15893" width="13.6640625" style="26" bestFit="1" customWidth="1"/>
    <col min="15894" max="16133" width="7.5546875" style="26" customWidth="1"/>
    <col min="16134" max="16134" width="9" style="26" customWidth="1"/>
    <col min="16135" max="16135" width="11.5546875" style="26" bestFit="1" customWidth="1"/>
    <col min="16136" max="16136" width="11.109375" style="26" bestFit="1" customWidth="1"/>
    <col min="16137" max="16137" width="42.109375" style="26" bestFit="1" customWidth="1"/>
    <col min="16138" max="16138" width="14.6640625" style="26" bestFit="1" customWidth="1"/>
    <col min="16139" max="16139" width="55.44140625" style="26" bestFit="1" customWidth="1"/>
    <col min="16140" max="16140" width="12.5546875" style="26" bestFit="1" customWidth="1"/>
    <col min="16141" max="16141" width="10.109375" style="26" bestFit="1" customWidth="1"/>
    <col min="16142" max="16142" width="15.6640625" style="26" bestFit="1" customWidth="1"/>
    <col min="16143" max="16143" width="10" style="26" bestFit="1" customWidth="1"/>
    <col min="16144" max="16144" width="9" style="26" bestFit="1" customWidth="1"/>
    <col min="16145" max="16147" width="7.5546875" style="26" customWidth="1"/>
    <col min="16148" max="16148" width="8.5546875" style="26" bestFit="1" customWidth="1"/>
    <col min="16149" max="16149" width="13.6640625" style="26" bestFit="1" customWidth="1"/>
    <col min="16150" max="16384" width="7.5546875" style="26" customWidth="1"/>
  </cols>
  <sheetData>
    <row r="1" spans="1:28" ht="17.399999999999999" x14ac:dyDescent="0.3">
      <c r="B1" s="32" t="s">
        <v>145</v>
      </c>
      <c r="C1" s="32"/>
      <c r="D1" s="48"/>
      <c r="E1" s="32"/>
      <c r="F1" s="32"/>
      <c r="G1" s="32"/>
      <c r="H1" s="32"/>
      <c r="I1" s="32"/>
      <c r="J1" s="49"/>
      <c r="K1" s="32"/>
      <c r="AA1" s="26"/>
    </row>
    <row r="2" spans="1:28" x14ac:dyDescent="0.25">
      <c r="A2" s="26" t="s">
        <v>43</v>
      </c>
      <c r="B2" s="27" t="s">
        <v>1</v>
      </c>
      <c r="C2" s="27" t="s">
        <v>11</v>
      </c>
      <c r="D2" s="50" t="s">
        <v>12</v>
      </c>
      <c r="E2" s="27" t="s">
        <v>2</v>
      </c>
      <c r="F2" s="27" t="s">
        <v>84</v>
      </c>
      <c r="G2" s="27" t="s">
        <v>3</v>
      </c>
      <c r="H2" s="27" t="s">
        <v>148</v>
      </c>
      <c r="I2" s="27" t="s">
        <v>147</v>
      </c>
      <c r="J2" s="51" t="s">
        <v>13</v>
      </c>
      <c r="K2" s="27" t="s">
        <v>14</v>
      </c>
      <c r="L2" s="27" t="s">
        <v>5</v>
      </c>
      <c r="M2" s="27" t="s">
        <v>15</v>
      </c>
      <c r="N2" s="34" t="s">
        <v>16</v>
      </c>
      <c r="O2" s="27" t="s">
        <v>17</v>
      </c>
      <c r="P2" s="27" t="s">
        <v>18</v>
      </c>
      <c r="Q2" s="27" t="s">
        <v>19</v>
      </c>
      <c r="R2" s="27" t="s">
        <v>20</v>
      </c>
      <c r="S2" s="27" t="s">
        <v>41</v>
      </c>
      <c r="T2" s="27" t="s">
        <v>22</v>
      </c>
      <c r="U2" s="27" t="s">
        <v>44</v>
      </c>
      <c r="V2" s="27" t="s">
        <v>23</v>
      </c>
      <c r="W2" s="26" t="s">
        <v>45</v>
      </c>
      <c r="X2" s="27" t="s">
        <v>105</v>
      </c>
      <c r="Y2" s="27" t="s">
        <v>104</v>
      </c>
      <c r="Z2" s="27" t="s">
        <v>107</v>
      </c>
      <c r="AA2" s="31" t="s">
        <v>109</v>
      </c>
    </row>
    <row r="3" spans="1:28" x14ac:dyDescent="0.25">
      <c r="B3" s="27" t="s">
        <v>46</v>
      </c>
      <c r="C3" s="27" t="s">
        <v>46</v>
      </c>
      <c r="D3" s="50" t="s">
        <v>11</v>
      </c>
      <c r="E3" s="27"/>
      <c r="F3" s="27"/>
      <c r="J3" s="51" t="s">
        <v>29</v>
      </c>
      <c r="K3" s="27" t="s">
        <v>4</v>
      </c>
      <c r="L3" s="27" t="s">
        <v>28</v>
      </c>
      <c r="M3" s="27" t="s">
        <v>16</v>
      </c>
      <c r="N3" s="34" t="s">
        <v>6</v>
      </c>
      <c r="P3" s="27" t="s">
        <v>30</v>
      </c>
      <c r="W3" s="26" t="s">
        <v>47</v>
      </c>
      <c r="X3" s="27" t="s">
        <v>106</v>
      </c>
      <c r="Y3" s="27"/>
      <c r="Z3" s="27" t="s">
        <v>108</v>
      </c>
      <c r="AA3" s="81" t="s">
        <v>111</v>
      </c>
    </row>
    <row r="4" spans="1:28" x14ac:dyDescent="0.25">
      <c r="B4" s="27"/>
      <c r="C4" s="27"/>
      <c r="D4" s="52"/>
      <c r="E4" s="27"/>
      <c r="F4" s="27"/>
      <c r="G4" s="27"/>
      <c r="H4" s="27"/>
      <c r="I4" s="27"/>
      <c r="J4" s="53"/>
      <c r="K4" s="27"/>
      <c r="L4" s="27"/>
      <c r="P4" s="27"/>
      <c r="AA4" s="26"/>
    </row>
    <row r="5" spans="1:28" x14ac:dyDescent="0.25">
      <c r="A5" s="63">
        <v>13</v>
      </c>
      <c r="B5" s="63">
        <v>36</v>
      </c>
      <c r="C5" s="63">
        <v>6</v>
      </c>
      <c r="D5" s="69">
        <v>1212.5826999999999</v>
      </c>
      <c r="E5" s="63" t="s">
        <v>8</v>
      </c>
      <c r="F5" s="63" t="s">
        <v>93</v>
      </c>
      <c r="G5" s="63" t="s">
        <v>51</v>
      </c>
      <c r="H5" s="63">
        <v>900232853</v>
      </c>
      <c r="I5" s="83">
        <v>4244000</v>
      </c>
      <c r="J5" s="70">
        <f>ROUND( D5*3500,-3)</f>
        <v>4244000</v>
      </c>
      <c r="K5" s="66" t="s">
        <v>52</v>
      </c>
      <c r="L5" s="66" t="s">
        <v>53</v>
      </c>
      <c r="M5" s="66" t="s">
        <v>54</v>
      </c>
      <c r="N5" s="71">
        <v>17412676</v>
      </c>
      <c r="O5" s="69">
        <v>1212.5826999999999</v>
      </c>
      <c r="P5" s="63"/>
      <c r="Q5" s="63"/>
      <c r="R5" s="63"/>
      <c r="S5" s="63"/>
      <c r="T5" s="63"/>
      <c r="U5" s="63"/>
      <c r="V5" s="63"/>
      <c r="W5" s="63" t="s">
        <v>8</v>
      </c>
      <c r="X5" s="72">
        <v>4244000</v>
      </c>
      <c r="Y5" s="73">
        <f t="shared" ref="Y5:Y13" si="0">J5-X5</f>
        <v>0</v>
      </c>
      <c r="Z5" s="63"/>
      <c r="AA5" s="74">
        <f>+J5</f>
        <v>4244000</v>
      </c>
      <c r="AB5" s="68" t="s">
        <v>112</v>
      </c>
    </row>
    <row r="6" spans="1:28" x14ac:dyDescent="0.25">
      <c r="A6" s="63">
        <v>13</v>
      </c>
      <c r="B6" s="63">
        <v>37</v>
      </c>
      <c r="C6" s="63">
        <v>1</v>
      </c>
      <c r="D6" s="69">
        <v>317.11380000000003</v>
      </c>
      <c r="E6" s="63" t="s">
        <v>8</v>
      </c>
      <c r="F6" s="63" t="s">
        <v>94</v>
      </c>
      <c r="G6" s="63" t="s">
        <v>51</v>
      </c>
      <c r="H6" s="63">
        <v>900223659</v>
      </c>
      <c r="I6" s="83">
        <v>2141000</v>
      </c>
      <c r="J6" s="70">
        <f>ROUND(((D6*3500)+(Q6*2650)+(R6*840)+(U6*420)),-3)</f>
        <v>2141000</v>
      </c>
      <c r="K6" s="66" t="s">
        <v>52</v>
      </c>
      <c r="L6" s="66" t="s">
        <v>53</v>
      </c>
      <c r="M6" s="66" t="s">
        <v>54</v>
      </c>
      <c r="N6" s="71">
        <v>17412676</v>
      </c>
      <c r="O6" s="63">
        <v>317.11380000000003</v>
      </c>
      <c r="P6" s="63"/>
      <c r="Q6" s="63">
        <v>288</v>
      </c>
      <c r="R6" s="63">
        <v>107</v>
      </c>
      <c r="S6" s="63"/>
      <c r="T6" s="63"/>
      <c r="U6" s="63">
        <f>198+225</f>
        <v>423</v>
      </c>
      <c r="V6" s="63"/>
      <c r="W6" s="63" t="s">
        <v>8</v>
      </c>
      <c r="X6" s="72">
        <v>2141000</v>
      </c>
      <c r="Y6" s="73">
        <f t="shared" si="0"/>
        <v>0</v>
      </c>
      <c r="Z6" s="63"/>
      <c r="AA6" s="74">
        <f t="shared" ref="AA6:AA15" si="1">+J6</f>
        <v>2141000</v>
      </c>
      <c r="AB6" s="68" t="s">
        <v>112</v>
      </c>
    </row>
    <row r="7" spans="1:28" x14ac:dyDescent="0.25">
      <c r="A7" s="63">
        <v>13</v>
      </c>
      <c r="B7" s="63">
        <v>37</v>
      </c>
      <c r="C7" s="63">
        <v>3</v>
      </c>
      <c r="D7" s="69">
        <v>27.309000000000001</v>
      </c>
      <c r="E7" s="63" t="s">
        <v>8</v>
      </c>
      <c r="F7" s="63" t="s">
        <v>95</v>
      </c>
      <c r="G7" s="63" t="s">
        <v>51</v>
      </c>
      <c r="H7" s="63">
        <v>900223666</v>
      </c>
      <c r="I7" s="83">
        <v>96000</v>
      </c>
      <c r="J7" s="70">
        <f t="shared" ref="J7:J13" si="2">ROUND( D7*3500,-3)</f>
        <v>96000</v>
      </c>
      <c r="K7" s="66" t="s">
        <v>52</v>
      </c>
      <c r="L7" s="66" t="s">
        <v>53</v>
      </c>
      <c r="M7" s="66" t="s">
        <v>54</v>
      </c>
      <c r="N7" s="71">
        <v>17412676</v>
      </c>
      <c r="O7" s="63">
        <v>27.309000000000001</v>
      </c>
      <c r="P7" s="63"/>
      <c r="Q7" s="63"/>
      <c r="R7" s="63"/>
      <c r="S7" s="63"/>
      <c r="T7" s="63"/>
      <c r="U7" s="63"/>
      <c r="V7" s="63"/>
      <c r="W7" s="63" t="s">
        <v>8</v>
      </c>
      <c r="X7" s="72">
        <v>96000</v>
      </c>
      <c r="Y7" s="73">
        <f t="shared" si="0"/>
        <v>0</v>
      </c>
      <c r="Z7" s="63"/>
      <c r="AA7" s="74">
        <f t="shared" si="1"/>
        <v>96000</v>
      </c>
      <c r="AB7" s="68" t="s">
        <v>112</v>
      </c>
    </row>
    <row r="8" spans="1:28" x14ac:dyDescent="0.25">
      <c r="A8" s="63">
        <v>13</v>
      </c>
      <c r="B8" s="63">
        <v>38</v>
      </c>
      <c r="C8" s="63">
        <v>2</v>
      </c>
      <c r="D8" s="69">
        <v>29.321899999999999</v>
      </c>
      <c r="E8" s="63" t="s">
        <v>8</v>
      </c>
      <c r="F8" s="63" t="s">
        <v>96</v>
      </c>
      <c r="G8" s="63" t="s">
        <v>51</v>
      </c>
      <c r="H8" s="63">
        <v>900223673</v>
      </c>
      <c r="I8" s="83">
        <v>103000</v>
      </c>
      <c r="J8" s="70">
        <f t="shared" si="2"/>
        <v>103000</v>
      </c>
      <c r="K8" s="66" t="s">
        <v>52</v>
      </c>
      <c r="L8" s="66" t="s">
        <v>53</v>
      </c>
      <c r="M8" s="66" t="s">
        <v>54</v>
      </c>
      <c r="N8" s="71">
        <v>17412676</v>
      </c>
      <c r="O8" s="63">
        <v>29.321899999999999</v>
      </c>
      <c r="P8" s="63"/>
      <c r="Q8" s="63"/>
      <c r="R8" s="63"/>
      <c r="S8" s="63"/>
      <c r="T8" s="63"/>
      <c r="U8" s="63"/>
      <c r="V8" s="63"/>
      <c r="W8" s="63" t="s">
        <v>8</v>
      </c>
      <c r="X8" s="72">
        <v>103000</v>
      </c>
      <c r="Y8" s="73">
        <f t="shared" si="0"/>
        <v>0</v>
      </c>
      <c r="Z8" s="63"/>
      <c r="AA8" s="74">
        <f t="shared" si="1"/>
        <v>103000</v>
      </c>
      <c r="AB8" s="68" t="s">
        <v>112</v>
      </c>
    </row>
    <row r="9" spans="1:28" x14ac:dyDescent="0.25">
      <c r="A9" s="63">
        <v>13</v>
      </c>
      <c r="B9" s="63">
        <v>40</v>
      </c>
      <c r="C9" s="63">
        <v>1</v>
      </c>
      <c r="D9" s="69">
        <v>673.46969999999999</v>
      </c>
      <c r="E9" s="63" t="s">
        <v>8</v>
      </c>
      <c r="F9" s="63" t="s">
        <v>97</v>
      </c>
      <c r="G9" s="63" t="s">
        <v>51</v>
      </c>
      <c r="H9" s="63">
        <v>900223680</v>
      </c>
      <c r="I9" s="83">
        <v>2357000</v>
      </c>
      <c r="J9" s="70">
        <f t="shared" si="2"/>
        <v>2357000</v>
      </c>
      <c r="K9" s="66" t="s">
        <v>52</v>
      </c>
      <c r="L9" s="66" t="s">
        <v>53</v>
      </c>
      <c r="M9" s="66" t="s">
        <v>54</v>
      </c>
      <c r="N9" s="71">
        <v>17412676</v>
      </c>
      <c r="O9" s="63">
        <v>673.46969999999999</v>
      </c>
      <c r="P9" s="63"/>
      <c r="Q9" s="63"/>
      <c r="R9" s="63"/>
      <c r="S9" s="63"/>
      <c r="T9" s="63"/>
      <c r="U9" s="63"/>
      <c r="V9" s="63"/>
      <c r="W9" s="63" t="s">
        <v>8</v>
      </c>
      <c r="X9" s="72">
        <v>2357000</v>
      </c>
      <c r="Y9" s="73">
        <f t="shared" si="0"/>
        <v>0</v>
      </c>
      <c r="Z9" s="63"/>
      <c r="AA9" s="74">
        <f t="shared" si="1"/>
        <v>2357000</v>
      </c>
      <c r="AB9" s="68" t="s">
        <v>112</v>
      </c>
    </row>
    <row r="10" spans="1:28" x14ac:dyDescent="0.25">
      <c r="A10" s="63">
        <v>13</v>
      </c>
      <c r="B10" s="63">
        <v>40</v>
      </c>
      <c r="C10" s="63">
        <v>3</v>
      </c>
      <c r="D10" s="69">
        <v>909.23590000000002</v>
      </c>
      <c r="E10" s="63" t="s">
        <v>8</v>
      </c>
      <c r="F10" s="63" t="s">
        <v>98</v>
      </c>
      <c r="G10" s="63" t="s">
        <v>51</v>
      </c>
      <c r="H10" s="63">
        <v>900223697</v>
      </c>
      <c r="I10" s="83">
        <v>3182000</v>
      </c>
      <c r="J10" s="70">
        <f t="shared" si="2"/>
        <v>3182000</v>
      </c>
      <c r="K10" s="66" t="s">
        <v>52</v>
      </c>
      <c r="L10" s="66" t="s">
        <v>53</v>
      </c>
      <c r="M10" s="66" t="s">
        <v>54</v>
      </c>
      <c r="N10" s="71">
        <v>17412676</v>
      </c>
      <c r="O10" s="63">
        <v>909.23590000000002</v>
      </c>
      <c r="P10" s="63"/>
      <c r="Q10" s="63"/>
      <c r="R10" s="63"/>
      <c r="S10" s="63"/>
      <c r="T10" s="63"/>
      <c r="U10" s="63"/>
      <c r="V10" s="63"/>
      <c r="W10" s="63" t="s">
        <v>8</v>
      </c>
      <c r="X10" s="72">
        <v>3182000</v>
      </c>
      <c r="Y10" s="73">
        <f t="shared" si="0"/>
        <v>0</v>
      </c>
      <c r="Z10" s="63"/>
      <c r="AA10" s="74">
        <f t="shared" si="1"/>
        <v>3182000</v>
      </c>
      <c r="AB10" s="68" t="s">
        <v>112</v>
      </c>
    </row>
    <row r="11" spans="1:28" x14ac:dyDescent="0.25">
      <c r="A11" s="63">
        <v>13</v>
      </c>
      <c r="B11" s="63">
        <v>40</v>
      </c>
      <c r="C11" s="63">
        <v>4</v>
      </c>
      <c r="D11" s="69">
        <v>539.00289999999995</v>
      </c>
      <c r="E11" s="63" t="s">
        <v>8</v>
      </c>
      <c r="F11" s="63" t="s">
        <v>99</v>
      </c>
      <c r="G11" s="63" t="s">
        <v>51</v>
      </c>
      <c r="H11" s="63">
        <v>900223707</v>
      </c>
      <c r="I11" s="83">
        <v>1887000</v>
      </c>
      <c r="J11" s="70">
        <f t="shared" si="2"/>
        <v>1887000</v>
      </c>
      <c r="K11" s="66" t="s">
        <v>52</v>
      </c>
      <c r="L11" s="66" t="s">
        <v>53</v>
      </c>
      <c r="M11" s="66" t="s">
        <v>54</v>
      </c>
      <c r="N11" s="71">
        <v>17412676</v>
      </c>
      <c r="O11" s="63">
        <v>539.00289999999995</v>
      </c>
      <c r="P11" s="63"/>
      <c r="Q11" s="63"/>
      <c r="R11" s="63"/>
      <c r="S11" s="63"/>
      <c r="T11" s="63"/>
      <c r="U11" s="63"/>
      <c r="V11" s="63"/>
      <c r="W11" s="63" t="s">
        <v>8</v>
      </c>
      <c r="X11" s="72">
        <v>1887000</v>
      </c>
      <c r="Y11" s="73">
        <f t="shared" si="0"/>
        <v>0</v>
      </c>
      <c r="Z11" s="63"/>
      <c r="AA11" s="74">
        <f t="shared" si="1"/>
        <v>1887000</v>
      </c>
      <c r="AB11" s="68" t="s">
        <v>112</v>
      </c>
    </row>
    <row r="12" spans="1:28" x14ac:dyDescent="0.25">
      <c r="A12" s="63">
        <v>13</v>
      </c>
      <c r="B12" s="63">
        <v>40</v>
      </c>
      <c r="C12" s="63">
        <v>6</v>
      </c>
      <c r="D12" s="69">
        <v>38.893500000000003</v>
      </c>
      <c r="E12" s="63" t="s">
        <v>8</v>
      </c>
      <c r="F12" s="63" t="s">
        <v>100</v>
      </c>
      <c r="G12" s="63" t="s">
        <v>51</v>
      </c>
      <c r="H12" s="63">
        <v>900223714</v>
      </c>
      <c r="I12" s="83">
        <v>136000</v>
      </c>
      <c r="J12" s="70">
        <f t="shared" si="2"/>
        <v>136000</v>
      </c>
      <c r="K12" s="66" t="s">
        <v>52</v>
      </c>
      <c r="L12" s="66" t="s">
        <v>53</v>
      </c>
      <c r="M12" s="66" t="s">
        <v>54</v>
      </c>
      <c r="N12" s="71">
        <v>17412676</v>
      </c>
      <c r="O12" s="63">
        <v>38.893500000000003</v>
      </c>
      <c r="P12" s="63"/>
      <c r="Q12" s="63"/>
      <c r="R12" s="63"/>
      <c r="S12" s="63"/>
      <c r="T12" s="63"/>
      <c r="U12" s="63"/>
      <c r="V12" s="63"/>
      <c r="W12" s="63" t="s">
        <v>8</v>
      </c>
      <c r="X12" s="72">
        <v>136000</v>
      </c>
      <c r="Y12" s="73">
        <f t="shared" si="0"/>
        <v>0</v>
      </c>
      <c r="Z12" s="63"/>
      <c r="AA12" s="74">
        <f t="shared" si="1"/>
        <v>136000</v>
      </c>
      <c r="AB12" s="68" t="s">
        <v>112</v>
      </c>
    </row>
    <row r="13" spans="1:28" x14ac:dyDescent="0.25">
      <c r="A13" s="63">
        <v>13</v>
      </c>
      <c r="B13" s="63">
        <v>41</v>
      </c>
      <c r="C13" s="63">
        <v>0</v>
      </c>
      <c r="D13" s="69">
        <v>292.50569999999999</v>
      </c>
      <c r="E13" s="63" t="s">
        <v>8</v>
      </c>
      <c r="F13" s="63" t="s">
        <v>101</v>
      </c>
      <c r="G13" s="63" t="s">
        <v>51</v>
      </c>
      <c r="H13" s="63">
        <v>900223721</v>
      </c>
      <c r="I13" s="83">
        <v>1024000</v>
      </c>
      <c r="J13" s="70">
        <f t="shared" si="2"/>
        <v>1024000</v>
      </c>
      <c r="K13" s="66" t="s">
        <v>52</v>
      </c>
      <c r="L13" s="66" t="s">
        <v>53</v>
      </c>
      <c r="M13" s="66" t="s">
        <v>54</v>
      </c>
      <c r="N13" s="71">
        <v>17412676</v>
      </c>
      <c r="O13" s="63">
        <v>292.50569999999999</v>
      </c>
      <c r="P13" s="63"/>
      <c r="Q13" s="63"/>
      <c r="R13" s="63"/>
      <c r="S13" s="63"/>
      <c r="T13" s="63"/>
      <c r="U13" s="63"/>
      <c r="V13" s="63"/>
      <c r="W13" s="63" t="s">
        <v>8</v>
      </c>
      <c r="X13" s="72">
        <v>1024000</v>
      </c>
      <c r="Y13" s="73">
        <f t="shared" si="0"/>
        <v>0</v>
      </c>
      <c r="Z13" s="63"/>
      <c r="AA13" s="74">
        <f t="shared" si="1"/>
        <v>1024000</v>
      </c>
      <c r="AB13" s="68" t="s">
        <v>112</v>
      </c>
    </row>
    <row r="14" spans="1:28" x14ac:dyDescent="0.25">
      <c r="A14" s="63">
        <v>13</v>
      </c>
      <c r="B14" s="63">
        <v>129</v>
      </c>
      <c r="C14" s="63">
        <v>0</v>
      </c>
      <c r="D14" s="69">
        <v>2920.0744</v>
      </c>
      <c r="E14" s="63" t="s">
        <v>8</v>
      </c>
      <c r="F14" s="63" t="s">
        <v>102</v>
      </c>
      <c r="G14" s="63" t="s">
        <v>51</v>
      </c>
      <c r="H14" s="63">
        <v>900217018</v>
      </c>
      <c r="I14" s="83">
        <v>11989000</v>
      </c>
      <c r="J14" s="70">
        <f>ROUND(((D14*3500)+(Q14*2650)+(R14*840)+(T14*840)+V14*1700),-3)</f>
        <v>11989000</v>
      </c>
      <c r="K14" s="66" t="s">
        <v>52</v>
      </c>
      <c r="L14" s="66" t="s">
        <v>55</v>
      </c>
      <c r="M14" s="66" t="s">
        <v>56</v>
      </c>
      <c r="N14" s="71">
        <v>7980000</v>
      </c>
      <c r="O14" s="63">
        <v>2920.0744</v>
      </c>
      <c r="P14" s="63"/>
      <c r="Q14" s="63">
        <v>462</v>
      </c>
      <c r="R14" s="63">
        <v>168</v>
      </c>
      <c r="S14" s="63"/>
      <c r="T14" s="63">
        <v>353</v>
      </c>
      <c r="U14" s="63"/>
      <c r="V14" s="63">
        <v>63</v>
      </c>
      <c r="W14" s="63" t="s">
        <v>8</v>
      </c>
      <c r="X14" s="72">
        <v>11989000</v>
      </c>
      <c r="Y14" s="73">
        <f t="shared" ref="Y14:Y17" si="3">J14-X14</f>
        <v>0</v>
      </c>
      <c r="Z14" s="63"/>
      <c r="AA14" s="74">
        <f t="shared" si="1"/>
        <v>11989000</v>
      </c>
      <c r="AB14" s="68" t="s">
        <v>112</v>
      </c>
    </row>
    <row r="15" spans="1:28" x14ac:dyDescent="0.25">
      <c r="A15" s="63">
        <v>13</v>
      </c>
      <c r="B15" s="63">
        <v>131</v>
      </c>
      <c r="C15" s="63">
        <v>0</v>
      </c>
      <c r="D15" s="69">
        <v>1526.3168000000001</v>
      </c>
      <c r="E15" s="63" t="s">
        <v>8</v>
      </c>
      <c r="F15" s="63" t="s">
        <v>103</v>
      </c>
      <c r="G15" s="63" t="s">
        <v>51</v>
      </c>
      <c r="H15" s="63">
        <v>900223738</v>
      </c>
      <c r="I15" s="83">
        <v>5342000</v>
      </c>
      <c r="J15" s="70">
        <f>ROUND( D15*3500,-3)</f>
        <v>5342000</v>
      </c>
      <c r="K15" s="66" t="s">
        <v>52</v>
      </c>
      <c r="L15" s="66" t="s">
        <v>53</v>
      </c>
      <c r="M15" s="66" t="s">
        <v>54</v>
      </c>
      <c r="N15" s="71">
        <v>17412676</v>
      </c>
      <c r="O15" s="63">
        <v>1526.3168000000001</v>
      </c>
      <c r="P15" s="63"/>
      <c r="Q15" s="63"/>
      <c r="R15" s="63"/>
      <c r="S15" s="63"/>
      <c r="T15" s="63"/>
      <c r="U15" s="63"/>
      <c r="V15" s="63"/>
      <c r="W15" s="63" t="s">
        <v>8</v>
      </c>
      <c r="X15" s="72">
        <v>5342000</v>
      </c>
      <c r="Y15" s="73">
        <f t="shared" si="3"/>
        <v>0</v>
      </c>
      <c r="Z15" s="63"/>
      <c r="AA15" s="74">
        <f t="shared" si="1"/>
        <v>5342000</v>
      </c>
      <c r="AB15" s="68" t="s">
        <v>112</v>
      </c>
    </row>
    <row r="16" spans="1:28" x14ac:dyDescent="0.25">
      <c r="A16" s="3"/>
      <c r="B16" s="3"/>
      <c r="C16" s="54"/>
      <c r="D16" s="55"/>
      <c r="K16" s="2"/>
      <c r="L16" s="2"/>
      <c r="N16" s="24"/>
      <c r="Y16" s="47"/>
      <c r="AA16" s="26"/>
    </row>
    <row r="17" spans="1:27" s="56" customFormat="1" x14ac:dyDescent="0.25">
      <c r="A17" s="25"/>
      <c r="B17" s="84" t="s">
        <v>10</v>
      </c>
      <c r="C17" s="85"/>
      <c r="D17" s="86"/>
      <c r="E17" s="26"/>
      <c r="F17" s="26"/>
      <c r="G17" s="26"/>
      <c r="H17" s="26"/>
      <c r="I17" s="26"/>
      <c r="J17" s="53">
        <f>SUM(J5:J15)</f>
        <v>32501000</v>
      </c>
      <c r="N17" s="57"/>
      <c r="X17" s="30">
        <f>SUM(X5:X16)</f>
        <v>32501000</v>
      </c>
      <c r="Y17" s="30">
        <f t="shared" si="3"/>
        <v>0</v>
      </c>
      <c r="AA17" s="26"/>
    </row>
    <row r="18" spans="1:27" x14ac:dyDescent="0.25">
      <c r="AA18" s="26"/>
    </row>
    <row r="19" spans="1:27" x14ac:dyDescent="0.25">
      <c r="G19" s="2"/>
      <c r="H19" s="2"/>
      <c r="I19" s="2"/>
      <c r="J19" s="58"/>
      <c r="K19" s="2"/>
      <c r="L19" s="59"/>
      <c r="AA19" s="26"/>
    </row>
    <row r="20" spans="1:27" x14ac:dyDescent="0.25">
      <c r="AA20" s="26"/>
    </row>
    <row r="21" spans="1:27" x14ac:dyDescent="0.25">
      <c r="AA21" s="26"/>
    </row>
    <row r="22" spans="1:27" x14ac:dyDescent="0.25">
      <c r="AA22" s="26"/>
    </row>
    <row r="23" spans="1:27" x14ac:dyDescent="0.25">
      <c r="AA23" s="26"/>
    </row>
    <row r="24" spans="1:27" x14ac:dyDescent="0.25">
      <c r="AA24" s="26"/>
    </row>
    <row r="25" spans="1:27" x14ac:dyDescent="0.25">
      <c r="AA25" s="26"/>
    </row>
    <row r="26" spans="1:27" x14ac:dyDescent="0.25">
      <c r="AA26" s="26"/>
    </row>
    <row r="27" spans="1:27" x14ac:dyDescent="0.25">
      <c r="M27" s="4"/>
      <c r="AA27" s="26"/>
    </row>
    <row r="28" spans="1:27" x14ac:dyDescent="0.25">
      <c r="AA28" s="26"/>
    </row>
    <row r="29" spans="1:27" x14ac:dyDescent="0.25">
      <c r="AA29" s="26"/>
    </row>
    <row r="30" spans="1:27" x14ac:dyDescent="0.25">
      <c r="AA30" s="26"/>
    </row>
    <row r="31" spans="1:27" x14ac:dyDescent="0.25">
      <c r="AA31" s="26"/>
    </row>
    <row r="32" spans="1:27" x14ac:dyDescent="0.25">
      <c r="AA32" s="26"/>
    </row>
    <row r="33" spans="13:27" x14ac:dyDescent="0.25">
      <c r="AA33" s="26"/>
    </row>
    <row r="34" spans="13:27" x14ac:dyDescent="0.25">
      <c r="AA34" s="26"/>
    </row>
    <row r="35" spans="13:27" x14ac:dyDescent="0.25">
      <c r="AA35" s="26"/>
    </row>
    <row r="36" spans="13:27" x14ac:dyDescent="0.25">
      <c r="AA36" s="26"/>
    </row>
    <row r="37" spans="13:27" x14ac:dyDescent="0.25">
      <c r="AA37" s="26"/>
    </row>
    <row r="38" spans="13:27" x14ac:dyDescent="0.25">
      <c r="AA38" s="26"/>
    </row>
    <row r="39" spans="13:27" x14ac:dyDescent="0.25">
      <c r="AA39" s="26"/>
    </row>
    <row r="40" spans="13:27" x14ac:dyDescent="0.25">
      <c r="M40" s="4"/>
      <c r="AA40" s="26"/>
    </row>
    <row r="41" spans="13:27" x14ac:dyDescent="0.25">
      <c r="AA41" s="26"/>
    </row>
    <row r="42" spans="13:27" x14ac:dyDescent="0.25">
      <c r="AA42" s="26"/>
    </row>
    <row r="43" spans="13:27" x14ac:dyDescent="0.25">
      <c r="M43" s="4"/>
      <c r="AA43" s="26"/>
    </row>
    <row r="44" spans="13:27" x14ac:dyDescent="0.25">
      <c r="M44" s="4"/>
      <c r="AA44" s="26"/>
    </row>
    <row r="45" spans="13:27" x14ac:dyDescent="0.25">
      <c r="M45" s="4"/>
      <c r="AA45" s="26"/>
    </row>
    <row r="46" spans="13:27" x14ac:dyDescent="0.25">
      <c r="M46" s="4"/>
      <c r="AA46" s="26"/>
    </row>
    <row r="47" spans="13:27" x14ac:dyDescent="0.25">
      <c r="AA47" s="26"/>
    </row>
    <row r="48" spans="13:27" x14ac:dyDescent="0.25">
      <c r="M48" s="4"/>
      <c r="AA48" s="26"/>
    </row>
    <row r="49" spans="13:27" x14ac:dyDescent="0.25">
      <c r="M49" s="4"/>
      <c r="AA49" s="26"/>
    </row>
    <row r="50" spans="13:27" x14ac:dyDescent="0.25">
      <c r="M50" s="4"/>
      <c r="AA50" s="26"/>
    </row>
    <row r="51" spans="13:27" x14ac:dyDescent="0.25">
      <c r="M51" s="4"/>
      <c r="AA51" s="26"/>
    </row>
    <row r="52" spans="13:27" x14ac:dyDescent="0.25">
      <c r="AA52" s="26"/>
    </row>
    <row r="53" spans="13:27" x14ac:dyDescent="0.25">
      <c r="AA53" s="26"/>
    </row>
    <row r="54" spans="13:27" x14ac:dyDescent="0.25">
      <c r="M54" s="4"/>
      <c r="AA54" s="26"/>
    </row>
    <row r="55" spans="13:27" x14ac:dyDescent="0.25">
      <c r="AA55" s="26"/>
    </row>
    <row r="56" spans="13:27" x14ac:dyDescent="0.25">
      <c r="AA56" s="26"/>
    </row>
    <row r="57" spans="13:27" x14ac:dyDescent="0.25">
      <c r="AA57" s="26"/>
    </row>
    <row r="58" spans="13:27" x14ac:dyDescent="0.25">
      <c r="AA58" s="26"/>
    </row>
    <row r="59" spans="13:27" x14ac:dyDescent="0.25">
      <c r="AA59" s="26"/>
    </row>
    <row r="60" spans="13:27" x14ac:dyDescent="0.25">
      <c r="AA60" s="26"/>
    </row>
    <row r="61" spans="13:27" x14ac:dyDescent="0.25">
      <c r="M61" s="4"/>
      <c r="AA61" s="26"/>
    </row>
    <row r="62" spans="13:27" x14ac:dyDescent="0.25">
      <c r="M62" s="4"/>
      <c r="AA62" s="26"/>
    </row>
    <row r="63" spans="13:27" x14ac:dyDescent="0.25">
      <c r="M63" s="4"/>
      <c r="AA63" s="26"/>
    </row>
    <row r="64" spans="13:27" x14ac:dyDescent="0.25">
      <c r="M64" s="4"/>
      <c r="AA64" s="26"/>
    </row>
    <row r="65" spans="13:27" x14ac:dyDescent="0.25">
      <c r="M65" s="4"/>
      <c r="AA65" s="26"/>
    </row>
    <row r="66" spans="13:27" x14ac:dyDescent="0.25">
      <c r="M66" s="4"/>
      <c r="AA66" s="26"/>
    </row>
    <row r="67" spans="13:27" x14ac:dyDescent="0.25">
      <c r="M67" s="4"/>
      <c r="AA67" s="26"/>
    </row>
    <row r="68" spans="13:27" x14ac:dyDescent="0.25">
      <c r="M68" s="4"/>
      <c r="AA68" s="26"/>
    </row>
    <row r="69" spans="13:27" x14ac:dyDescent="0.25">
      <c r="M69" s="4"/>
      <c r="AA69" s="26"/>
    </row>
    <row r="70" spans="13:27" x14ac:dyDescent="0.25">
      <c r="M70" s="4"/>
      <c r="AA70" s="26"/>
    </row>
    <row r="71" spans="13:27" x14ac:dyDescent="0.25">
      <c r="AA71" s="26"/>
    </row>
    <row r="72" spans="13:27" x14ac:dyDescent="0.25">
      <c r="AA72" s="26"/>
    </row>
    <row r="73" spans="13:27" x14ac:dyDescent="0.25">
      <c r="AA73" s="26"/>
    </row>
    <row r="74" spans="13:27" x14ac:dyDescent="0.25">
      <c r="AA74" s="26"/>
    </row>
    <row r="75" spans="13:27" x14ac:dyDescent="0.25">
      <c r="AA75" s="26"/>
    </row>
    <row r="76" spans="13:27" x14ac:dyDescent="0.25">
      <c r="AA76" s="26"/>
    </row>
    <row r="77" spans="13:27" x14ac:dyDescent="0.25">
      <c r="M77" s="4"/>
      <c r="AA77" s="26"/>
    </row>
    <row r="78" spans="13:27" x14ac:dyDescent="0.25">
      <c r="AA78" s="26"/>
    </row>
    <row r="79" spans="13:27" x14ac:dyDescent="0.25">
      <c r="AA79" s="26"/>
    </row>
    <row r="80" spans="13:27" x14ac:dyDescent="0.25">
      <c r="AA80" s="26"/>
    </row>
    <row r="81" spans="13:27" x14ac:dyDescent="0.25">
      <c r="AA81" s="26"/>
    </row>
    <row r="82" spans="13:27" x14ac:dyDescent="0.25">
      <c r="AA82" s="26"/>
    </row>
    <row r="83" spans="13:27" x14ac:dyDescent="0.25">
      <c r="AA83" s="26"/>
    </row>
    <row r="84" spans="13:27" x14ac:dyDescent="0.25">
      <c r="M84" s="4"/>
      <c r="AA84" s="26"/>
    </row>
    <row r="85" spans="13:27" x14ac:dyDescent="0.25">
      <c r="M85" s="4"/>
      <c r="AA85" s="26"/>
    </row>
    <row r="86" spans="13:27" x14ac:dyDescent="0.25">
      <c r="M86" s="4"/>
      <c r="AA86" s="26"/>
    </row>
    <row r="87" spans="13:27" x14ac:dyDescent="0.25">
      <c r="AA87" s="26"/>
    </row>
    <row r="88" spans="13:27" x14ac:dyDescent="0.25">
      <c r="AA88" s="26"/>
    </row>
    <row r="89" spans="13:27" x14ac:dyDescent="0.25">
      <c r="AA89" s="26"/>
    </row>
    <row r="90" spans="13:27" x14ac:dyDescent="0.25">
      <c r="AA90" s="26"/>
    </row>
    <row r="91" spans="13:27" x14ac:dyDescent="0.25">
      <c r="AA91" s="26"/>
    </row>
    <row r="92" spans="13:27" x14ac:dyDescent="0.25">
      <c r="M92" s="4"/>
      <c r="AA92" s="26"/>
    </row>
    <row r="93" spans="13:27" x14ac:dyDescent="0.25">
      <c r="M93" s="4"/>
      <c r="AA93" s="26"/>
    </row>
    <row r="94" spans="13:27" x14ac:dyDescent="0.25">
      <c r="M94" s="4"/>
      <c r="AA94" s="26"/>
    </row>
    <row r="95" spans="13:27" x14ac:dyDescent="0.25">
      <c r="M95" s="4"/>
      <c r="AA95" s="26"/>
    </row>
    <row r="96" spans="13:27" x14ac:dyDescent="0.25">
      <c r="M96" s="4"/>
      <c r="AA96" s="26"/>
    </row>
    <row r="97" spans="13:27" x14ac:dyDescent="0.25">
      <c r="AA97" s="26"/>
    </row>
    <row r="98" spans="13:27" x14ac:dyDescent="0.25">
      <c r="AA98" s="26"/>
    </row>
    <row r="99" spans="13:27" x14ac:dyDescent="0.25">
      <c r="M99" s="4"/>
      <c r="AA99" s="26"/>
    </row>
    <row r="100" spans="13:27" x14ac:dyDescent="0.25">
      <c r="AA100" s="26"/>
    </row>
    <row r="101" spans="13:27" x14ac:dyDescent="0.25">
      <c r="AA101" s="26"/>
    </row>
    <row r="102" spans="13:27" x14ac:dyDescent="0.25">
      <c r="AA102" s="26"/>
    </row>
    <row r="103" spans="13:27" x14ac:dyDescent="0.25">
      <c r="AA103" s="26"/>
    </row>
    <row r="104" spans="13:27" x14ac:dyDescent="0.25">
      <c r="AA104" s="26"/>
    </row>
    <row r="105" spans="13:27" x14ac:dyDescent="0.25">
      <c r="AA105" s="26"/>
    </row>
    <row r="106" spans="13:27" x14ac:dyDescent="0.25">
      <c r="AA106" s="26"/>
    </row>
    <row r="107" spans="13:27" x14ac:dyDescent="0.25">
      <c r="AA107" s="26"/>
    </row>
    <row r="108" spans="13:27" x14ac:dyDescent="0.25">
      <c r="AA108" s="26"/>
    </row>
    <row r="109" spans="13:27" x14ac:dyDescent="0.25">
      <c r="AA109" s="26"/>
    </row>
    <row r="110" spans="13:27" x14ac:dyDescent="0.25">
      <c r="AA110" s="26"/>
    </row>
    <row r="111" spans="13:27" x14ac:dyDescent="0.25">
      <c r="AA111" s="26"/>
    </row>
    <row r="112" spans="13:27" x14ac:dyDescent="0.25">
      <c r="AA112" s="26"/>
    </row>
    <row r="113" spans="27:27" x14ac:dyDescent="0.25">
      <c r="AA113" s="26"/>
    </row>
    <row r="114" spans="27:27" x14ac:dyDescent="0.25">
      <c r="AA114" s="26"/>
    </row>
    <row r="115" spans="27:27" x14ac:dyDescent="0.25">
      <c r="AA115" s="26"/>
    </row>
    <row r="116" spans="27:27" x14ac:dyDescent="0.25">
      <c r="AA116" s="26"/>
    </row>
    <row r="117" spans="27:27" x14ac:dyDescent="0.25">
      <c r="AA117" s="26"/>
    </row>
    <row r="118" spans="27:27" x14ac:dyDescent="0.25">
      <c r="AA118" s="26"/>
    </row>
    <row r="119" spans="27:27" x14ac:dyDescent="0.25">
      <c r="AA119" s="26"/>
    </row>
    <row r="120" spans="27:27" x14ac:dyDescent="0.25">
      <c r="AA120" s="26"/>
    </row>
    <row r="121" spans="27:27" x14ac:dyDescent="0.25">
      <c r="AA121" s="26"/>
    </row>
    <row r="122" spans="27:27" x14ac:dyDescent="0.25">
      <c r="AA122" s="26"/>
    </row>
    <row r="123" spans="27:27" x14ac:dyDescent="0.25">
      <c r="AA123" s="26"/>
    </row>
    <row r="124" spans="27:27" x14ac:dyDescent="0.25">
      <c r="AA124" s="26"/>
    </row>
    <row r="125" spans="27:27" x14ac:dyDescent="0.25">
      <c r="AA125" s="26"/>
    </row>
    <row r="126" spans="27:27" x14ac:dyDescent="0.25">
      <c r="AA126" s="26"/>
    </row>
    <row r="127" spans="27:27" x14ac:dyDescent="0.25">
      <c r="AA127" s="26"/>
    </row>
    <row r="128" spans="27:27" x14ac:dyDescent="0.25">
      <c r="AA128" s="26"/>
    </row>
    <row r="129" spans="13:27" x14ac:dyDescent="0.25">
      <c r="AA129" s="26"/>
    </row>
    <row r="130" spans="13:27" x14ac:dyDescent="0.25">
      <c r="AA130" s="26"/>
    </row>
    <row r="131" spans="13:27" x14ac:dyDescent="0.25">
      <c r="AA131" s="26"/>
    </row>
    <row r="132" spans="13:27" x14ac:dyDescent="0.25">
      <c r="AA132" s="26"/>
    </row>
    <row r="133" spans="13:27" x14ac:dyDescent="0.25">
      <c r="AA133" s="26"/>
    </row>
    <row r="134" spans="13:27" x14ac:dyDescent="0.25">
      <c r="AA134" s="26"/>
    </row>
    <row r="135" spans="13:27" x14ac:dyDescent="0.25">
      <c r="AA135" s="26"/>
    </row>
    <row r="136" spans="13:27" x14ac:dyDescent="0.25">
      <c r="AA136" s="26"/>
    </row>
    <row r="137" spans="13:27" x14ac:dyDescent="0.25">
      <c r="AA137" s="26"/>
    </row>
    <row r="138" spans="13:27" x14ac:dyDescent="0.25">
      <c r="AA138" s="26"/>
    </row>
    <row r="139" spans="13:27" x14ac:dyDescent="0.25">
      <c r="AA139" s="26"/>
    </row>
    <row r="140" spans="13:27" x14ac:dyDescent="0.25">
      <c r="M140" s="4"/>
      <c r="AA140" s="26"/>
    </row>
    <row r="141" spans="13:27" x14ac:dyDescent="0.25">
      <c r="AA141" s="26"/>
    </row>
    <row r="142" spans="13:27" x14ac:dyDescent="0.25">
      <c r="M142" s="4"/>
      <c r="AA142" s="26"/>
    </row>
    <row r="143" spans="13:27" x14ac:dyDescent="0.25">
      <c r="AA143" s="26"/>
    </row>
    <row r="144" spans="13:27" x14ac:dyDescent="0.25">
      <c r="AA144" s="26"/>
    </row>
    <row r="145" spans="13:27" x14ac:dyDescent="0.25">
      <c r="AA145" s="26"/>
    </row>
    <row r="146" spans="13:27" x14ac:dyDescent="0.25">
      <c r="M146" s="4"/>
      <c r="AA146" s="26"/>
    </row>
    <row r="147" spans="13:27" x14ac:dyDescent="0.25">
      <c r="M147" s="4"/>
      <c r="AA147" s="26"/>
    </row>
    <row r="148" spans="13:27" x14ac:dyDescent="0.25">
      <c r="M148" s="4"/>
      <c r="AA148" s="26"/>
    </row>
    <row r="149" spans="13:27" x14ac:dyDescent="0.25">
      <c r="AA149" s="26"/>
    </row>
    <row r="150" spans="13:27" x14ac:dyDescent="0.25">
      <c r="AA150" s="26"/>
    </row>
    <row r="151" spans="13:27" x14ac:dyDescent="0.25">
      <c r="AA151" s="26"/>
    </row>
    <row r="152" spans="13:27" x14ac:dyDescent="0.25">
      <c r="AA152" s="26"/>
    </row>
    <row r="153" spans="13:27" x14ac:dyDescent="0.25">
      <c r="AA153" s="26"/>
    </row>
    <row r="154" spans="13:27" x14ac:dyDescent="0.25">
      <c r="AA154" s="26"/>
    </row>
    <row r="155" spans="13:27" x14ac:dyDescent="0.25">
      <c r="AA155" s="26"/>
    </row>
    <row r="156" spans="13:27" x14ac:dyDescent="0.25">
      <c r="AA156" s="26"/>
    </row>
    <row r="157" spans="13:27" x14ac:dyDescent="0.25">
      <c r="AA157" s="26"/>
    </row>
    <row r="158" spans="13:27" x14ac:dyDescent="0.25">
      <c r="AA158" s="26"/>
    </row>
    <row r="159" spans="13:27" x14ac:dyDescent="0.25">
      <c r="M159" s="4"/>
      <c r="AA159" s="26"/>
    </row>
    <row r="160" spans="13:27" x14ac:dyDescent="0.25">
      <c r="AA160" s="26"/>
    </row>
    <row r="161" spans="27:27" x14ac:dyDescent="0.25">
      <c r="AA161" s="26"/>
    </row>
    <row r="162" spans="27:27" x14ac:dyDescent="0.25">
      <c r="AA162" s="26"/>
    </row>
    <row r="163" spans="27:27" x14ac:dyDescent="0.25">
      <c r="AA163" s="26"/>
    </row>
    <row r="164" spans="27:27" x14ac:dyDescent="0.25">
      <c r="AA164" s="26"/>
    </row>
    <row r="165" spans="27:27" x14ac:dyDescent="0.25">
      <c r="AA165" s="26"/>
    </row>
    <row r="166" spans="27:27" x14ac:dyDescent="0.25">
      <c r="AA166" s="26"/>
    </row>
    <row r="167" spans="27:27" x14ac:dyDescent="0.25">
      <c r="AA167" s="26"/>
    </row>
    <row r="168" spans="27:27" x14ac:dyDescent="0.25">
      <c r="AA168" s="26"/>
    </row>
    <row r="169" spans="27:27" x14ac:dyDescent="0.25">
      <c r="AA169" s="26"/>
    </row>
    <row r="170" spans="27:27" x14ac:dyDescent="0.25">
      <c r="AA170" s="26"/>
    </row>
    <row r="171" spans="27:27" x14ac:dyDescent="0.25">
      <c r="AA171" s="26"/>
    </row>
    <row r="172" spans="27:27" x14ac:dyDescent="0.25">
      <c r="AA172" s="26"/>
    </row>
    <row r="173" spans="27:27" x14ac:dyDescent="0.25">
      <c r="AA173" s="26"/>
    </row>
    <row r="174" spans="27:27" x14ac:dyDescent="0.25">
      <c r="AA174" s="26"/>
    </row>
    <row r="175" spans="27:27" x14ac:dyDescent="0.25">
      <c r="AA175" s="26"/>
    </row>
    <row r="176" spans="27:27" x14ac:dyDescent="0.25">
      <c r="AA176" s="26"/>
    </row>
    <row r="177" spans="13:27" x14ac:dyDescent="0.25">
      <c r="AA177" s="26"/>
    </row>
    <row r="178" spans="13:27" x14ac:dyDescent="0.25">
      <c r="AA178" s="26"/>
    </row>
    <row r="179" spans="13:27" x14ac:dyDescent="0.25">
      <c r="AA179" s="26"/>
    </row>
    <row r="180" spans="13:27" x14ac:dyDescent="0.25">
      <c r="AA180" s="26"/>
    </row>
    <row r="181" spans="13:27" x14ac:dyDescent="0.25">
      <c r="AA181" s="26"/>
    </row>
    <row r="182" spans="13:27" x14ac:dyDescent="0.25">
      <c r="AA182" s="26"/>
    </row>
    <row r="183" spans="13:27" x14ac:dyDescent="0.25">
      <c r="AA183" s="26"/>
    </row>
    <row r="184" spans="13:27" x14ac:dyDescent="0.25">
      <c r="AA184" s="26"/>
    </row>
    <row r="185" spans="13:27" x14ac:dyDescent="0.25">
      <c r="AA185" s="26"/>
    </row>
    <row r="186" spans="13:27" x14ac:dyDescent="0.25">
      <c r="AA186" s="26"/>
    </row>
    <row r="187" spans="13:27" x14ac:dyDescent="0.25">
      <c r="AA187" s="26"/>
    </row>
    <row r="188" spans="13:27" x14ac:dyDescent="0.25">
      <c r="AA188" s="26"/>
    </row>
    <row r="189" spans="13:27" x14ac:dyDescent="0.25">
      <c r="AA189" s="26"/>
    </row>
    <row r="190" spans="13:27" x14ac:dyDescent="0.25">
      <c r="AA190" s="26"/>
    </row>
    <row r="191" spans="13:27" x14ac:dyDescent="0.25">
      <c r="M191" s="4"/>
      <c r="AA191" s="26"/>
    </row>
    <row r="192" spans="13:27" x14ac:dyDescent="0.25">
      <c r="AA192" s="26"/>
    </row>
    <row r="193" spans="13:27" x14ac:dyDescent="0.25">
      <c r="AA193" s="26"/>
    </row>
    <row r="194" spans="13:27" x14ac:dyDescent="0.25">
      <c r="AA194" s="26"/>
    </row>
    <row r="195" spans="13:27" x14ac:dyDescent="0.25">
      <c r="M195" s="4"/>
      <c r="AA195" s="26"/>
    </row>
    <row r="196" spans="13:27" x14ac:dyDescent="0.25">
      <c r="AA196" s="26"/>
    </row>
    <row r="197" spans="13:27" x14ac:dyDescent="0.25">
      <c r="AA197" s="26"/>
    </row>
    <row r="198" spans="13:27" x14ac:dyDescent="0.25">
      <c r="AA198" s="26"/>
    </row>
    <row r="199" spans="13:27" x14ac:dyDescent="0.25">
      <c r="AA199" s="26"/>
    </row>
    <row r="200" spans="13:27" x14ac:dyDescent="0.25">
      <c r="AA200" s="26"/>
    </row>
    <row r="201" spans="13:27" x14ac:dyDescent="0.25">
      <c r="AA201" s="26"/>
    </row>
    <row r="202" spans="13:27" x14ac:dyDescent="0.25">
      <c r="AA202" s="26"/>
    </row>
    <row r="203" spans="13:27" x14ac:dyDescent="0.25">
      <c r="AA203" s="26"/>
    </row>
    <row r="204" spans="13:27" x14ac:dyDescent="0.25">
      <c r="AA204" s="26"/>
    </row>
    <row r="205" spans="13:27" x14ac:dyDescent="0.25">
      <c r="AA205" s="26"/>
    </row>
    <row r="206" spans="13:27" x14ac:dyDescent="0.25">
      <c r="AA206" s="26"/>
    </row>
    <row r="207" spans="13:27" x14ac:dyDescent="0.25">
      <c r="AA207" s="26"/>
    </row>
    <row r="208" spans="13:27" x14ac:dyDescent="0.25">
      <c r="AA208" s="26"/>
    </row>
    <row r="209" spans="13:27" x14ac:dyDescent="0.25">
      <c r="AA209" s="26"/>
    </row>
    <row r="210" spans="13:27" x14ac:dyDescent="0.25">
      <c r="AA210" s="26"/>
    </row>
    <row r="211" spans="13:27" x14ac:dyDescent="0.25">
      <c r="AA211" s="26"/>
    </row>
    <row r="212" spans="13:27" x14ac:dyDescent="0.25">
      <c r="AA212" s="26"/>
    </row>
    <row r="213" spans="13:27" x14ac:dyDescent="0.25">
      <c r="AA213" s="26"/>
    </row>
    <row r="214" spans="13:27" x14ac:dyDescent="0.25">
      <c r="AA214" s="26"/>
    </row>
    <row r="215" spans="13:27" x14ac:dyDescent="0.25">
      <c r="AA215" s="26"/>
    </row>
    <row r="216" spans="13:27" x14ac:dyDescent="0.25">
      <c r="M216" s="4"/>
      <c r="AA216" s="26"/>
    </row>
    <row r="217" spans="13:27" x14ac:dyDescent="0.25">
      <c r="AA217" s="26"/>
    </row>
    <row r="218" spans="13:27" x14ac:dyDescent="0.25">
      <c r="AA218" s="26"/>
    </row>
    <row r="219" spans="13:27" x14ac:dyDescent="0.25">
      <c r="AA219" s="26"/>
    </row>
    <row r="220" spans="13:27" x14ac:dyDescent="0.25">
      <c r="AA220" s="26"/>
    </row>
    <row r="221" spans="13:27" x14ac:dyDescent="0.25">
      <c r="AA221" s="26"/>
    </row>
    <row r="222" spans="13:27" x14ac:dyDescent="0.25">
      <c r="AA222" s="26"/>
    </row>
    <row r="223" spans="13:27" x14ac:dyDescent="0.25">
      <c r="AA223" s="26"/>
    </row>
    <row r="224" spans="13:27" x14ac:dyDescent="0.25">
      <c r="AA224" s="26"/>
    </row>
    <row r="225" spans="13:27" x14ac:dyDescent="0.25">
      <c r="AA225" s="26"/>
    </row>
    <row r="226" spans="13:27" x14ac:dyDescent="0.25">
      <c r="AA226" s="26"/>
    </row>
    <row r="227" spans="13:27" x14ac:dyDescent="0.25">
      <c r="AA227" s="26"/>
    </row>
    <row r="228" spans="13:27" x14ac:dyDescent="0.25">
      <c r="AA228" s="26"/>
    </row>
    <row r="229" spans="13:27" x14ac:dyDescent="0.25">
      <c r="AA229" s="26"/>
    </row>
    <row r="230" spans="13:27" x14ac:dyDescent="0.25">
      <c r="AA230" s="26"/>
    </row>
    <row r="231" spans="13:27" x14ac:dyDescent="0.25">
      <c r="AA231" s="26"/>
    </row>
    <row r="232" spans="13:27" x14ac:dyDescent="0.25">
      <c r="AA232" s="26"/>
    </row>
    <row r="233" spans="13:27" x14ac:dyDescent="0.25">
      <c r="AA233" s="26"/>
    </row>
    <row r="234" spans="13:27" x14ac:dyDescent="0.25">
      <c r="AA234" s="26"/>
    </row>
    <row r="235" spans="13:27" x14ac:dyDescent="0.25">
      <c r="AA235" s="26"/>
    </row>
    <row r="236" spans="13:27" x14ac:dyDescent="0.25">
      <c r="AA236" s="26"/>
    </row>
    <row r="237" spans="13:27" x14ac:dyDescent="0.25">
      <c r="M237" s="4"/>
      <c r="AA237" s="26"/>
    </row>
    <row r="238" spans="13:27" x14ac:dyDescent="0.25">
      <c r="M238" s="4"/>
      <c r="AA238" s="26"/>
    </row>
    <row r="239" spans="13:27" x14ac:dyDescent="0.25">
      <c r="AA239" s="26"/>
    </row>
    <row r="240" spans="13:27" x14ac:dyDescent="0.25">
      <c r="M240" s="4"/>
      <c r="AA240" s="26"/>
    </row>
    <row r="241" spans="13:27" x14ac:dyDescent="0.25">
      <c r="AA241" s="26"/>
    </row>
    <row r="242" spans="13:27" x14ac:dyDescent="0.25">
      <c r="AA242" s="26"/>
    </row>
    <row r="243" spans="13:27" x14ac:dyDescent="0.25">
      <c r="AA243" s="26"/>
    </row>
    <row r="244" spans="13:27" x14ac:dyDescent="0.25">
      <c r="AA244" s="26"/>
    </row>
    <row r="245" spans="13:27" x14ac:dyDescent="0.25">
      <c r="M245" s="4"/>
      <c r="AA245" s="26"/>
    </row>
    <row r="246" spans="13:27" x14ac:dyDescent="0.25">
      <c r="AA246" s="26"/>
    </row>
    <row r="247" spans="13:27" x14ac:dyDescent="0.25">
      <c r="AA247" s="26"/>
    </row>
    <row r="248" spans="13:27" x14ac:dyDescent="0.25">
      <c r="AA248" s="26"/>
    </row>
    <row r="249" spans="13:27" x14ac:dyDescent="0.25">
      <c r="AA249" s="26"/>
    </row>
    <row r="250" spans="13:27" x14ac:dyDescent="0.25">
      <c r="AA250" s="26"/>
    </row>
    <row r="251" spans="13:27" x14ac:dyDescent="0.25">
      <c r="AA251" s="26"/>
    </row>
    <row r="252" spans="13:27" x14ac:dyDescent="0.25">
      <c r="AA252" s="26"/>
    </row>
    <row r="253" spans="13:27" x14ac:dyDescent="0.25">
      <c r="AA253" s="26"/>
    </row>
    <row r="254" spans="13:27" x14ac:dyDescent="0.25">
      <c r="AA254" s="26"/>
    </row>
    <row r="255" spans="13:27" x14ac:dyDescent="0.25">
      <c r="AA255" s="26"/>
    </row>
    <row r="256" spans="13:27" x14ac:dyDescent="0.25">
      <c r="AA256" s="26"/>
    </row>
    <row r="257" spans="13:27" x14ac:dyDescent="0.25">
      <c r="AA257" s="26"/>
    </row>
    <row r="258" spans="13:27" x14ac:dyDescent="0.25">
      <c r="AA258" s="26"/>
    </row>
    <row r="259" spans="13:27" x14ac:dyDescent="0.25">
      <c r="AA259" s="26"/>
    </row>
    <row r="260" spans="13:27" x14ac:dyDescent="0.25">
      <c r="AA260" s="26"/>
    </row>
    <row r="261" spans="13:27" x14ac:dyDescent="0.25">
      <c r="AA261" s="26"/>
    </row>
    <row r="262" spans="13:27" x14ac:dyDescent="0.25">
      <c r="AA262" s="26"/>
    </row>
    <row r="263" spans="13:27" x14ac:dyDescent="0.25">
      <c r="M263" s="4"/>
      <c r="AA263" s="26"/>
    </row>
    <row r="264" spans="13:27" x14ac:dyDescent="0.25">
      <c r="AA264" s="26"/>
    </row>
    <row r="265" spans="13:27" x14ac:dyDescent="0.25">
      <c r="AA265" s="26"/>
    </row>
    <row r="266" spans="13:27" x14ac:dyDescent="0.25">
      <c r="M266" s="4"/>
      <c r="AA266" s="26"/>
    </row>
    <row r="267" spans="13:27" x14ac:dyDescent="0.25">
      <c r="AA267" s="26"/>
    </row>
    <row r="268" spans="13:27" x14ac:dyDescent="0.25">
      <c r="AA268" s="26"/>
    </row>
    <row r="269" spans="13:27" x14ac:dyDescent="0.25">
      <c r="AA269" s="26"/>
    </row>
    <row r="270" spans="13:27" x14ac:dyDescent="0.25">
      <c r="M270" s="4"/>
      <c r="AA270" s="26"/>
    </row>
    <row r="271" spans="13:27" x14ac:dyDescent="0.25">
      <c r="AA271" s="26"/>
    </row>
    <row r="272" spans="13:27" x14ac:dyDescent="0.25">
      <c r="AA272" s="26"/>
    </row>
    <row r="273" spans="4:27" x14ac:dyDescent="0.25">
      <c r="AA273" s="26"/>
    </row>
    <row r="274" spans="4:27" x14ac:dyDescent="0.25">
      <c r="AA274" s="26"/>
    </row>
    <row r="275" spans="4:27" x14ac:dyDescent="0.25">
      <c r="AA275" s="26"/>
    </row>
    <row r="276" spans="4:27" x14ac:dyDescent="0.25">
      <c r="M276" s="4"/>
      <c r="AA276" s="26"/>
    </row>
    <row r="277" spans="4:27" x14ac:dyDescent="0.25">
      <c r="AA277" s="26"/>
    </row>
    <row r="278" spans="4:27" x14ac:dyDescent="0.25">
      <c r="AA278" s="26"/>
    </row>
    <row r="279" spans="4:27" x14ac:dyDescent="0.25">
      <c r="AA279" s="26"/>
    </row>
    <row r="280" spans="4:27" x14ac:dyDescent="0.25">
      <c r="AA280" s="26"/>
    </row>
    <row r="281" spans="4:27" x14ac:dyDescent="0.25">
      <c r="AA281" s="26"/>
    </row>
    <row r="282" spans="4:27" x14ac:dyDescent="0.25">
      <c r="M282" s="4"/>
      <c r="AA282" s="26"/>
    </row>
    <row r="283" spans="4:27" x14ac:dyDescent="0.25">
      <c r="AA283" s="26"/>
    </row>
    <row r="284" spans="4:27" x14ac:dyDescent="0.25">
      <c r="AA284" s="26"/>
    </row>
    <row r="285" spans="4:27" x14ac:dyDescent="0.25">
      <c r="AA285" s="26"/>
    </row>
    <row r="286" spans="4:27" x14ac:dyDescent="0.25">
      <c r="M286" s="4"/>
      <c r="AA286" s="26"/>
    </row>
    <row r="287" spans="4:27" x14ac:dyDescent="0.25">
      <c r="M287" s="4"/>
      <c r="AA287" s="26"/>
    </row>
    <row r="288" spans="4:27" x14ac:dyDescent="0.25">
      <c r="D288" s="45">
        <f>SUBTOTAL(9,D14:D287)</f>
        <v>4446.3912</v>
      </c>
      <c r="AA288" s="26"/>
    </row>
    <row r="289" spans="27:27" x14ac:dyDescent="0.25">
      <c r="AA289" s="26"/>
    </row>
    <row r="290" spans="27:27" x14ac:dyDescent="0.25">
      <c r="AA290" s="26"/>
    </row>
    <row r="291" spans="27:27" x14ac:dyDescent="0.25">
      <c r="AA291" s="26"/>
    </row>
    <row r="292" spans="27:27" x14ac:dyDescent="0.25">
      <c r="AA292" s="26"/>
    </row>
    <row r="293" spans="27:27" x14ac:dyDescent="0.25">
      <c r="AA293" s="26"/>
    </row>
    <row r="294" spans="27:27" x14ac:dyDescent="0.25">
      <c r="AA294" s="26"/>
    </row>
    <row r="295" spans="27:27" x14ac:dyDescent="0.25">
      <c r="AA295" s="26"/>
    </row>
    <row r="296" spans="27:27" x14ac:dyDescent="0.25">
      <c r="AA296" s="26"/>
    </row>
    <row r="297" spans="27:27" x14ac:dyDescent="0.25">
      <c r="AA297" s="26"/>
    </row>
    <row r="298" spans="27:27" x14ac:dyDescent="0.25">
      <c r="AA298" s="26"/>
    </row>
    <row r="299" spans="27:27" x14ac:dyDescent="0.25">
      <c r="AA299" s="26"/>
    </row>
    <row r="300" spans="27:27" x14ac:dyDescent="0.25">
      <c r="AA300" s="26"/>
    </row>
    <row r="301" spans="27:27" x14ac:dyDescent="0.25">
      <c r="AA301" s="26"/>
    </row>
    <row r="302" spans="27:27" x14ac:dyDescent="0.25">
      <c r="AA302" s="26"/>
    </row>
    <row r="303" spans="27:27" x14ac:dyDescent="0.25">
      <c r="AA303" s="26"/>
    </row>
    <row r="304" spans="27:27" x14ac:dyDescent="0.25">
      <c r="AA304" s="26"/>
    </row>
    <row r="305" spans="27:27" x14ac:dyDescent="0.25">
      <c r="AA305" s="26"/>
    </row>
    <row r="306" spans="27:27" x14ac:dyDescent="0.25">
      <c r="AA306" s="26"/>
    </row>
    <row r="307" spans="27:27" x14ac:dyDescent="0.25">
      <c r="AA307" s="26"/>
    </row>
    <row r="308" spans="27:27" x14ac:dyDescent="0.25">
      <c r="AA308" s="26"/>
    </row>
    <row r="309" spans="27:27" x14ac:dyDescent="0.25">
      <c r="AA309" s="26"/>
    </row>
    <row r="310" spans="27:27" x14ac:dyDescent="0.25">
      <c r="AA310" s="26"/>
    </row>
    <row r="311" spans="27:27" x14ac:dyDescent="0.25">
      <c r="AA311" s="26"/>
    </row>
    <row r="312" spans="27:27" x14ac:dyDescent="0.25">
      <c r="AA312" s="26"/>
    </row>
    <row r="313" spans="27:27" x14ac:dyDescent="0.25">
      <c r="AA313" s="26"/>
    </row>
    <row r="314" spans="27:27" x14ac:dyDescent="0.25">
      <c r="AA314" s="26"/>
    </row>
    <row r="315" spans="27:27" x14ac:dyDescent="0.25">
      <c r="AA315" s="26"/>
    </row>
    <row r="316" spans="27:27" x14ac:dyDescent="0.25">
      <c r="AA316" s="26"/>
    </row>
    <row r="317" spans="27:27" x14ac:dyDescent="0.25">
      <c r="AA317" s="26"/>
    </row>
    <row r="318" spans="27:27" x14ac:dyDescent="0.25">
      <c r="AA318" s="26"/>
    </row>
    <row r="319" spans="27:27" x14ac:dyDescent="0.25">
      <c r="AA319" s="26"/>
    </row>
    <row r="320" spans="27:27" x14ac:dyDescent="0.25">
      <c r="AA320" s="26"/>
    </row>
    <row r="321" spans="27:27" x14ac:dyDescent="0.25">
      <c r="AA321" s="26"/>
    </row>
    <row r="322" spans="27:27" x14ac:dyDescent="0.25">
      <c r="AA322" s="26"/>
    </row>
    <row r="323" spans="27:27" x14ac:dyDescent="0.25">
      <c r="AA323" s="26"/>
    </row>
    <row r="324" spans="27:27" x14ac:dyDescent="0.25">
      <c r="AA324" s="26"/>
    </row>
    <row r="325" spans="27:27" x14ac:dyDescent="0.25">
      <c r="AA325" s="26"/>
    </row>
    <row r="326" spans="27:27" x14ac:dyDescent="0.25">
      <c r="AA326" s="26"/>
    </row>
    <row r="327" spans="27:27" x14ac:dyDescent="0.25">
      <c r="AA327" s="26"/>
    </row>
    <row r="328" spans="27:27" x14ac:dyDescent="0.25">
      <c r="AA328" s="26"/>
    </row>
    <row r="329" spans="27:27" x14ac:dyDescent="0.25">
      <c r="AA329" s="26"/>
    </row>
    <row r="330" spans="27:27" x14ac:dyDescent="0.25">
      <c r="AA330" s="26"/>
    </row>
    <row r="331" spans="27:27" x14ac:dyDescent="0.25">
      <c r="AA331" s="26"/>
    </row>
    <row r="332" spans="27:27" x14ac:dyDescent="0.25">
      <c r="AA332" s="26"/>
    </row>
    <row r="333" spans="27:27" x14ac:dyDescent="0.25">
      <c r="AA333" s="26"/>
    </row>
    <row r="334" spans="27:27" x14ac:dyDescent="0.25">
      <c r="AA334" s="26"/>
    </row>
    <row r="335" spans="27:27" x14ac:dyDescent="0.25">
      <c r="AA335" s="26"/>
    </row>
    <row r="336" spans="27:27" x14ac:dyDescent="0.25">
      <c r="AA336" s="26"/>
    </row>
    <row r="337" spans="27:27" x14ac:dyDescent="0.25">
      <c r="AA337" s="26"/>
    </row>
    <row r="338" spans="27:27" x14ac:dyDescent="0.25">
      <c r="AA338" s="26"/>
    </row>
    <row r="339" spans="27:27" x14ac:dyDescent="0.25">
      <c r="AA339" s="26"/>
    </row>
    <row r="340" spans="27:27" x14ac:dyDescent="0.25">
      <c r="AA340" s="26"/>
    </row>
    <row r="341" spans="27:27" x14ac:dyDescent="0.25">
      <c r="AA341" s="26"/>
    </row>
    <row r="342" spans="27:27" x14ac:dyDescent="0.25">
      <c r="AA342" s="26"/>
    </row>
    <row r="343" spans="27:27" x14ac:dyDescent="0.25">
      <c r="AA343" s="26"/>
    </row>
    <row r="344" spans="27:27" x14ac:dyDescent="0.25">
      <c r="AA344" s="26"/>
    </row>
    <row r="345" spans="27:27" x14ac:dyDescent="0.25">
      <c r="AA345" s="26"/>
    </row>
    <row r="346" spans="27:27" x14ac:dyDescent="0.25">
      <c r="AA346" s="26"/>
    </row>
    <row r="347" spans="27:27" x14ac:dyDescent="0.25">
      <c r="AA347" s="26"/>
    </row>
    <row r="348" spans="27:27" x14ac:dyDescent="0.25">
      <c r="AA348" s="26"/>
    </row>
    <row r="349" spans="27:27" x14ac:dyDescent="0.25">
      <c r="AA349" s="26"/>
    </row>
    <row r="350" spans="27:27" x14ac:dyDescent="0.25">
      <c r="AA350" s="26"/>
    </row>
    <row r="351" spans="27:27" x14ac:dyDescent="0.25">
      <c r="AA351" s="26"/>
    </row>
    <row r="352" spans="27:27" x14ac:dyDescent="0.25">
      <c r="AA352" s="26"/>
    </row>
    <row r="353" spans="27:27" x14ac:dyDescent="0.25">
      <c r="AA353" s="26"/>
    </row>
    <row r="354" spans="27:27" x14ac:dyDescent="0.25">
      <c r="AA354" s="26"/>
    </row>
    <row r="355" spans="27:27" x14ac:dyDescent="0.25">
      <c r="AA355" s="26"/>
    </row>
    <row r="356" spans="27:27" x14ac:dyDescent="0.25">
      <c r="AA356" s="26"/>
    </row>
    <row r="357" spans="27:27" x14ac:dyDescent="0.25">
      <c r="AA357" s="26"/>
    </row>
    <row r="358" spans="27:27" x14ac:dyDescent="0.25">
      <c r="AA358" s="26"/>
    </row>
    <row r="359" spans="27:27" x14ac:dyDescent="0.25">
      <c r="AA359" s="26"/>
    </row>
    <row r="360" spans="27:27" x14ac:dyDescent="0.25">
      <c r="AA360" s="26"/>
    </row>
    <row r="361" spans="27:27" x14ac:dyDescent="0.25">
      <c r="AA361" s="26"/>
    </row>
    <row r="362" spans="27:27" x14ac:dyDescent="0.25">
      <c r="AA362" s="26"/>
    </row>
    <row r="363" spans="27:27" x14ac:dyDescent="0.25">
      <c r="AA363" s="26"/>
    </row>
    <row r="364" spans="27:27" x14ac:dyDescent="0.25">
      <c r="AA364" s="26"/>
    </row>
    <row r="365" spans="27:27" x14ac:dyDescent="0.25">
      <c r="AA365" s="26"/>
    </row>
    <row r="366" spans="27:27" x14ac:dyDescent="0.25">
      <c r="AA366" s="26"/>
    </row>
    <row r="367" spans="27:27" x14ac:dyDescent="0.25">
      <c r="AA367" s="26"/>
    </row>
    <row r="368" spans="27:27" x14ac:dyDescent="0.25">
      <c r="AA368" s="26"/>
    </row>
    <row r="369" spans="27:27" x14ac:dyDescent="0.25">
      <c r="AA369" s="26"/>
    </row>
    <row r="370" spans="27:27" x14ac:dyDescent="0.25">
      <c r="AA370" s="26"/>
    </row>
    <row r="371" spans="27:27" x14ac:dyDescent="0.25">
      <c r="AA371" s="26"/>
    </row>
    <row r="372" spans="27:27" x14ac:dyDescent="0.25">
      <c r="AA372" s="26"/>
    </row>
    <row r="373" spans="27:27" x14ac:dyDescent="0.25">
      <c r="AA373" s="26"/>
    </row>
    <row r="374" spans="27:27" x14ac:dyDescent="0.25">
      <c r="AA374" s="26"/>
    </row>
    <row r="375" spans="27:27" x14ac:dyDescent="0.25">
      <c r="AA375" s="26"/>
    </row>
    <row r="376" spans="27:27" x14ac:dyDescent="0.25">
      <c r="AA376" s="26"/>
    </row>
    <row r="377" spans="27:27" x14ac:dyDescent="0.25">
      <c r="AA377" s="26"/>
    </row>
    <row r="378" spans="27:27" x14ac:dyDescent="0.25">
      <c r="AA378" s="26"/>
    </row>
    <row r="379" spans="27:27" x14ac:dyDescent="0.25">
      <c r="AA379" s="26"/>
    </row>
    <row r="380" spans="27:27" x14ac:dyDescent="0.25">
      <c r="AA380" s="26"/>
    </row>
    <row r="381" spans="27:27" x14ac:dyDescent="0.25">
      <c r="AA381" s="26"/>
    </row>
    <row r="382" spans="27:27" x14ac:dyDescent="0.25">
      <c r="AA382" s="26"/>
    </row>
    <row r="383" spans="27:27" x14ac:dyDescent="0.25">
      <c r="AA383" s="26"/>
    </row>
    <row r="384" spans="27:27" x14ac:dyDescent="0.25">
      <c r="AA384" s="26"/>
    </row>
    <row r="385" spans="27:27" x14ac:dyDescent="0.25">
      <c r="AA385" s="26"/>
    </row>
    <row r="386" spans="27:27" x14ac:dyDescent="0.25">
      <c r="AA386" s="26"/>
    </row>
    <row r="387" spans="27:27" x14ac:dyDescent="0.25">
      <c r="AA387" s="26"/>
    </row>
    <row r="388" spans="27:27" x14ac:dyDescent="0.25">
      <c r="AA388" s="26"/>
    </row>
    <row r="389" spans="27:27" x14ac:dyDescent="0.25">
      <c r="AA389" s="26"/>
    </row>
    <row r="390" spans="27:27" x14ac:dyDescent="0.25">
      <c r="AA390" s="26"/>
    </row>
    <row r="391" spans="27:27" x14ac:dyDescent="0.25">
      <c r="AA391" s="26"/>
    </row>
    <row r="392" spans="27:27" x14ac:dyDescent="0.25">
      <c r="AA392" s="26"/>
    </row>
    <row r="393" spans="27:27" x14ac:dyDescent="0.25">
      <c r="AA393" s="26"/>
    </row>
    <row r="394" spans="27:27" x14ac:dyDescent="0.25">
      <c r="AA394" s="26"/>
    </row>
    <row r="395" spans="27:27" x14ac:dyDescent="0.25">
      <c r="AA395" s="26"/>
    </row>
    <row r="396" spans="27:27" x14ac:dyDescent="0.25">
      <c r="AA396" s="26"/>
    </row>
    <row r="397" spans="27:27" x14ac:dyDescent="0.25">
      <c r="AA397" s="26"/>
    </row>
    <row r="398" spans="27:27" x14ac:dyDescent="0.25">
      <c r="AA398" s="26"/>
    </row>
    <row r="399" spans="27:27" x14ac:dyDescent="0.25">
      <c r="AA399" s="26"/>
    </row>
    <row r="400" spans="27:27" x14ac:dyDescent="0.25">
      <c r="AA400" s="26"/>
    </row>
    <row r="401" spans="27:27" x14ac:dyDescent="0.25">
      <c r="AA401" s="26"/>
    </row>
    <row r="402" spans="27:27" x14ac:dyDescent="0.25">
      <c r="AA402" s="26"/>
    </row>
    <row r="403" spans="27:27" x14ac:dyDescent="0.25">
      <c r="AA403" s="26"/>
    </row>
    <row r="404" spans="27:27" x14ac:dyDescent="0.25">
      <c r="AA404" s="26"/>
    </row>
    <row r="405" spans="27:27" x14ac:dyDescent="0.25">
      <c r="AA405" s="26"/>
    </row>
    <row r="406" spans="27:27" x14ac:dyDescent="0.25">
      <c r="AA406" s="26"/>
    </row>
    <row r="407" spans="27:27" x14ac:dyDescent="0.25">
      <c r="AA407" s="26"/>
    </row>
    <row r="408" spans="27:27" x14ac:dyDescent="0.25">
      <c r="AA408" s="26"/>
    </row>
    <row r="409" spans="27:27" x14ac:dyDescent="0.25">
      <c r="AA409" s="26"/>
    </row>
    <row r="410" spans="27:27" x14ac:dyDescent="0.25">
      <c r="AA410" s="26"/>
    </row>
    <row r="411" spans="27:27" x14ac:dyDescent="0.25">
      <c r="AA411" s="26"/>
    </row>
    <row r="412" spans="27:27" x14ac:dyDescent="0.25">
      <c r="AA412" s="26"/>
    </row>
    <row r="413" spans="27:27" x14ac:dyDescent="0.25">
      <c r="AA413" s="26"/>
    </row>
    <row r="414" spans="27:27" x14ac:dyDescent="0.25">
      <c r="AA414" s="26"/>
    </row>
    <row r="415" spans="27:27" x14ac:dyDescent="0.25">
      <c r="AA415" s="26"/>
    </row>
    <row r="416" spans="27:27" x14ac:dyDescent="0.25">
      <c r="AA416" s="26"/>
    </row>
    <row r="417" spans="27:27" x14ac:dyDescent="0.25">
      <c r="AA417" s="26"/>
    </row>
    <row r="418" spans="27:27" x14ac:dyDescent="0.25">
      <c r="AA418" s="26"/>
    </row>
    <row r="419" spans="27:27" x14ac:dyDescent="0.25">
      <c r="AA419" s="26"/>
    </row>
    <row r="420" spans="27:27" x14ac:dyDescent="0.25">
      <c r="AA420" s="26"/>
    </row>
    <row r="421" spans="27:27" x14ac:dyDescent="0.25">
      <c r="AA421" s="26"/>
    </row>
    <row r="422" spans="27:27" x14ac:dyDescent="0.25">
      <c r="AA422" s="26"/>
    </row>
    <row r="423" spans="27:27" x14ac:dyDescent="0.25">
      <c r="AA423" s="26"/>
    </row>
    <row r="424" spans="27:27" x14ac:dyDescent="0.25">
      <c r="AA424" s="26"/>
    </row>
    <row r="425" spans="27:27" x14ac:dyDescent="0.25">
      <c r="AA425" s="26"/>
    </row>
    <row r="426" spans="27:27" x14ac:dyDescent="0.25">
      <c r="AA426" s="26"/>
    </row>
    <row r="427" spans="27:27" x14ac:dyDescent="0.25">
      <c r="AA427" s="26"/>
    </row>
    <row r="428" spans="27:27" x14ac:dyDescent="0.25">
      <c r="AA428" s="26"/>
    </row>
    <row r="429" spans="27:27" x14ac:dyDescent="0.25">
      <c r="AA429" s="26"/>
    </row>
    <row r="430" spans="27:27" x14ac:dyDescent="0.25">
      <c r="AA430" s="26"/>
    </row>
    <row r="431" spans="27:27" x14ac:dyDescent="0.25">
      <c r="AA431" s="26"/>
    </row>
    <row r="432" spans="27:27" x14ac:dyDescent="0.25">
      <c r="AA432" s="26"/>
    </row>
    <row r="433" spans="27:27" x14ac:dyDescent="0.25">
      <c r="AA433" s="26"/>
    </row>
    <row r="434" spans="27:27" x14ac:dyDescent="0.25">
      <c r="AA434" s="26"/>
    </row>
    <row r="435" spans="27:27" x14ac:dyDescent="0.25">
      <c r="AA435" s="26"/>
    </row>
    <row r="436" spans="27:27" x14ac:dyDescent="0.25">
      <c r="AA436" s="26"/>
    </row>
    <row r="437" spans="27:27" x14ac:dyDescent="0.25">
      <c r="AA437" s="26"/>
    </row>
    <row r="438" spans="27:27" x14ac:dyDescent="0.25">
      <c r="AA438" s="26"/>
    </row>
    <row r="439" spans="27:27" x14ac:dyDescent="0.25">
      <c r="AA439" s="26"/>
    </row>
    <row r="440" spans="27:27" x14ac:dyDescent="0.25">
      <c r="AA440" s="26"/>
    </row>
    <row r="441" spans="27:27" x14ac:dyDescent="0.25">
      <c r="AA441" s="26"/>
    </row>
    <row r="442" spans="27:27" x14ac:dyDescent="0.25">
      <c r="AA442" s="26"/>
    </row>
    <row r="443" spans="27:27" x14ac:dyDescent="0.25">
      <c r="AA443" s="26"/>
    </row>
    <row r="444" spans="27:27" x14ac:dyDescent="0.25">
      <c r="AA444" s="26"/>
    </row>
    <row r="445" spans="27:27" x14ac:dyDescent="0.25">
      <c r="AA445" s="26"/>
    </row>
    <row r="446" spans="27:27" x14ac:dyDescent="0.25">
      <c r="AA446" s="26"/>
    </row>
    <row r="447" spans="27:27" x14ac:dyDescent="0.25">
      <c r="AA447" s="26"/>
    </row>
    <row r="448" spans="27:27" x14ac:dyDescent="0.25">
      <c r="AA448" s="26"/>
    </row>
    <row r="449" spans="27:27" x14ac:dyDescent="0.25">
      <c r="AA449" s="26"/>
    </row>
    <row r="450" spans="27:27" x14ac:dyDescent="0.25">
      <c r="AA450" s="26"/>
    </row>
    <row r="451" spans="27:27" x14ac:dyDescent="0.25">
      <c r="AA451" s="26"/>
    </row>
    <row r="452" spans="27:27" x14ac:dyDescent="0.25">
      <c r="AA452" s="26"/>
    </row>
    <row r="453" spans="27:27" x14ac:dyDescent="0.25">
      <c r="AA453" s="26"/>
    </row>
    <row r="454" spans="27:27" x14ac:dyDescent="0.25">
      <c r="AA454" s="26"/>
    </row>
    <row r="455" spans="27:27" x14ac:dyDescent="0.25">
      <c r="AA455" s="26"/>
    </row>
    <row r="456" spans="27:27" x14ac:dyDescent="0.25">
      <c r="AA456" s="26"/>
    </row>
    <row r="457" spans="27:27" x14ac:dyDescent="0.25">
      <c r="AA457" s="26"/>
    </row>
    <row r="458" spans="27:27" x14ac:dyDescent="0.25">
      <c r="AA458" s="26"/>
    </row>
    <row r="459" spans="27:27" x14ac:dyDescent="0.25">
      <c r="AA459" s="26"/>
    </row>
    <row r="460" spans="27:27" x14ac:dyDescent="0.25">
      <c r="AA460" s="26"/>
    </row>
    <row r="461" spans="27:27" x14ac:dyDescent="0.25">
      <c r="AA461" s="26"/>
    </row>
    <row r="462" spans="27:27" x14ac:dyDescent="0.25">
      <c r="AA462" s="26"/>
    </row>
    <row r="463" spans="27:27" x14ac:dyDescent="0.25">
      <c r="AA463" s="26"/>
    </row>
    <row r="464" spans="27:27" x14ac:dyDescent="0.25">
      <c r="AA464" s="26"/>
    </row>
    <row r="465" spans="27:27" x14ac:dyDescent="0.25">
      <c r="AA465" s="26"/>
    </row>
    <row r="466" spans="27:27" x14ac:dyDescent="0.25">
      <c r="AA466" s="26"/>
    </row>
    <row r="467" spans="27:27" x14ac:dyDescent="0.25">
      <c r="AA467" s="26"/>
    </row>
    <row r="468" spans="27:27" x14ac:dyDescent="0.25">
      <c r="AA468" s="26"/>
    </row>
    <row r="469" spans="27:27" x14ac:dyDescent="0.25">
      <c r="AA469" s="26"/>
    </row>
    <row r="470" spans="27:27" x14ac:dyDescent="0.25">
      <c r="AA470" s="26"/>
    </row>
    <row r="471" spans="27:27" x14ac:dyDescent="0.25">
      <c r="AA471" s="26"/>
    </row>
    <row r="472" spans="27:27" x14ac:dyDescent="0.25">
      <c r="AA472" s="26"/>
    </row>
    <row r="473" spans="27:27" x14ac:dyDescent="0.25">
      <c r="AA473" s="26"/>
    </row>
    <row r="474" spans="27:27" x14ac:dyDescent="0.25">
      <c r="AA474" s="26"/>
    </row>
    <row r="475" spans="27:27" x14ac:dyDescent="0.25">
      <c r="AA475" s="26"/>
    </row>
    <row r="476" spans="27:27" x14ac:dyDescent="0.25">
      <c r="AA476" s="26"/>
    </row>
    <row r="477" spans="27:27" x14ac:dyDescent="0.25">
      <c r="AA477" s="26"/>
    </row>
    <row r="478" spans="27:27" x14ac:dyDescent="0.25">
      <c r="AA478" s="26"/>
    </row>
    <row r="479" spans="27:27" x14ac:dyDescent="0.25">
      <c r="AA479" s="26"/>
    </row>
    <row r="480" spans="27:27" x14ac:dyDescent="0.25">
      <c r="AA480" s="26"/>
    </row>
    <row r="481" spans="27:27" x14ac:dyDescent="0.25">
      <c r="AA481" s="26"/>
    </row>
    <row r="482" spans="27:27" x14ac:dyDescent="0.25">
      <c r="AA482" s="26"/>
    </row>
    <row r="483" spans="27:27" x14ac:dyDescent="0.25">
      <c r="AA483" s="26"/>
    </row>
    <row r="484" spans="27:27" x14ac:dyDescent="0.25">
      <c r="AA484" s="26"/>
    </row>
    <row r="485" spans="27:27" x14ac:dyDescent="0.25">
      <c r="AA485" s="26"/>
    </row>
    <row r="486" spans="27:27" x14ac:dyDescent="0.25">
      <c r="AA486" s="26"/>
    </row>
    <row r="487" spans="27:27" x14ac:dyDescent="0.25">
      <c r="AA487" s="26"/>
    </row>
    <row r="488" spans="27:27" x14ac:dyDescent="0.25">
      <c r="AA488" s="26"/>
    </row>
    <row r="489" spans="27:27" x14ac:dyDescent="0.25">
      <c r="AA489" s="26"/>
    </row>
    <row r="490" spans="27:27" x14ac:dyDescent="0.25">
      <c r="AA490" s="26"/>
    </row>
    <row r="491" spans="27:27" x14ac:dyDescent="0.25">
      <c r="AA491" s="26"/>
    </row>
    <row r="492" spans="27:27" x14ac:dyDescent="0.25">
      <c r="AA492" s="26"/>
    </row>
    <row r="493" spans="27:27" x14ac:dyDescent="0.25">
      <c r="AA493" s="26"/>
    </row>
    <row r="494" spans="27:27" x14ac:dyDescent="0.25">
      <c r="AA494" s="26"/>
    </row>
    <row r="495" spans="27:27" x14ac:dyDescent="0.25">
      <c r="AA495" s="26"/>
    </row>
    <row r="496" spans="27:27" x14ac:dyDescent="0.25">
      <c r="AA496" s="26"/>
    </row>
    <row r="497" spans="27:27" x14ac:dyDescent="0.25">
      <c r="AA497" s="26"/>
    </row>
    <row r="498" spans="27:27" x14ac:dyDescent="0.25">
      <c r="AA498" s="26"/>
    </row>
    <row r="499" spans="27:27" x14ac:dyDescent="0.25">
      <c r="AA499" s="26"/>
    </row>
    <row r="500" spans="27:27" x14ac:dyDescent="0.25">
      <c r="AA500" s="26"/>
    </row>
    <row r="501" spans="27:27" x14ac:dyDescent="0.25">
      <c r="AA501" s="26"/>
    </row>
    <row r="502" spans="27:27" x14ac:dyDescent="0.25">
      <c r="AA502" s="26"/>
    </row>
    <row r="503" spans="27:27" x14ac:dyDescent="0.25">
      <c r="AA503" s="26"/>
    </row>
    <row r="504" spans="27:27" x14ac:dyDescent="0.25">
      <c r="AA504" s="26"/>
    </row>
    <row r="505" spans="27:27" x14ac:dyDescent="0.25">
      <c r="AA505" s="26"/>
    </row>
    <row r="506" spans="27:27" x14ac:dyDescent="0.25">
      <c r="AA506" s="26"/>
    </row>
    <row r="507" spans="27:27" x14ac:dyDescent="0.25">
      <c r="AA507" s="26"/>
    </row>
    <row r="508" spans="27:27" x14ac:dyDescent="0.25">
      <c r="AA508" s="26"/>
    </row>
    <row r="509" spans="27:27" x14ac:dyDescent="0.25">
      <c r="AA509" s="26"/>
    </row>
    <row r="510" spans="27:27" x14ac:dyDescent="0.25">
      <c r="AA510" s="26"/>
    </row>
    <row r="511" spans="27:27" x14ac:dyDescent="0.25">
      <c r="AA511" s="26"/>
    </row>
    <row r="512" spans="27:27" x14ac:dyDescent="0.25">
      <c r="AA512" s="26"/>
    </row>
    <row r="513" spans="27:27" x14ac:dyDescent="0.25">
      <c r="AA513" s="26"/>
    </row>
    <row r="514" spans="27:27" x14ac:dyDescent="0.25">
      <c r="AA514" s="26"/>
    </row>
    <row r="515" spans="27:27" x14ac:dyDescent="0.25">
      <c r="AA515" s="26"/>
    </row>
    <row r="516" spans="27:27" x14ac:dyDescent="0.25">
      <c r="AA516" s="26"/>
    </row>
    <row r="517" spans="27:27" x14ac:dyDescent="0.25">
      <c r="AA517" s="26"/>
    </row>
    <row r="518" spans="27:27" x14ac:dyDescent="0.25">
      <c r="AA518" s="26"/>
    </row>
    <row r="519" spans="27:27" x14ac:dyDescent="0.25">
      <c r="AA519" s="26"/>
    </row>
    <row r="520" spans="27:27" x14ac:dyDescent="0.25">
      <c r="AA520" s="26"/>
    </row>
    <row r="521" spans="27:27" x14ac:dyDescent="0.25">
      <c r="AA521" s="26"/>
    </row>
    <row r="522" spans="27:27" x14ac:dyDescent="0.25">
      <c r="AA522" s="26"/>
    </row>
    <row r="523" spans="27:27" x14ac:dyDescent="0.25">
      <c r="AA523" s="26"/>
    </row>
    <row r="524" spans="27:27" x14ac:dyDescent="0.25">
      <c r="AA524" s="26"/>
    </row>
    <row r="525" spans="27:27" x14ac:dyDescent="0.25">
      <c r="AA525" s="26"/>
    </row>
    <row r="526" spans="27:27" x14ac:dyDescent="0.25">
      <c r="AA526" s="26"/>
    </row>
    <row r="527" spans="27:27" x14ac:dyDescent="0.25">
      <c r="AA527" s="26"/>
    </row>
    <row r="528" spans="27:27" x14ac:dyDescent="0.25">
      <c r="AA528" s="26"/>
    </row>
    <row r="529" spans="27:27" x14ac:dyDescent="0.25">
      <c r="AA529" s="26"/>
    </row>
    <row r="530" spans="27:27" x14ac:dyDescent="0.25">
      <c r="AA530" s="26"/>
    </row>
    <row r="531" spans="27:27" x14ac:dyDescent="0.25">
      <c r="AA531" s="26"/>
    </row>
    <row r="532" spans="27:27" x14ac:dyDescent="0.25">
      <c r="AA532" s="26"/>
    </row>
    <row r="533" spans="27:27" x14ac:dyDescent="0.25">
      <c r="AA533" s="26"/>
    </row>
    <row r="534" spans="27:27" x14ac:dyDescent="0.25">
      <c r="AA534" s="26"/>
    </row>
    <row r="535" spans="27:27" x14ac:dyDescent="0.25">
      <c r="AA535" s="26"/>
    </row>
    <row r="536" spans="27:27" x14ac:dyDescent="0.25">
      <c r="AA536" s="26"/>
    </row>
    <row r="537" spans="27:27" x14ac:dyDescent="0.25">
      <c r="AA537" s="26"/>
    </row>
    <row r="538" spans="27:27" x14ac:dyDescent="0.25">
      <c r="AA538" s="26"/>
    </row>
    <row r="539" spans="27:27" x14ac:dyDescent="0.25">
      <c r="AA539" s="26"/>
    </row>
    <row r="540" spans="27:27" x14ac:dyDescent="0.25">
      <c r="AA540" s="26"/>
    </row>
    <row r="541" spans="27:27" x14ac:dyDescent="0.25">
      <c r="AA541" s="26"/>
    </row>
    <row r="542" spans="27:27" x14ac:dyDescent="0.25">
      <c r="AA542" s="26"/>
    </row>
    <row r="543" spans="27:27" x14ac:dyDescent="0.25">
      <c r="AA543" s="26"/>
    </row>
    <row r="544" spans="27:27" x14ac:dyDescent="0.25">
      <c r="AA544" s="26"/>
    </row>
    <row r="545" spans="27:27" x14ac:dyDescent="0.25">
      <c r="AA545" s="26"/>
    </row>
    <row r="546" spans="27:27" x14ac:dyDescent="0.25">
      <c r="AA546" s="26"/>
    </row>
    <row r="547" spans="27:27" x14ac:dyDescent="0.25">
      <c r="AA547" s="26"/>
    </row>
    <row r="548" spans="27:27" x14ac:dyDescent="0.25">
      <c r="AA548" s="26"/>
    </row>
    <row r="549" spans="27:27" x14ac:dyDescent="0.25">
      <c r="AA549" s="26"/>
    </row>
    <row r="550" spans="27:27" x14ac:dyDescent="0.25">
      <c r="AA550" s="26"/>
    </row>
    <row r="551" spans="27:27" x14ac:dyDescent="0.25">
      <c r="AA551" s="26"/>
    </row>
    <row r="552" spans="27:27" x14ac:dyDescent="0.25">
      <c r="AA552" s="26"/>
    </row>
    <row r="553" spans="27:27" x14ac:dyDescent="0.25">
      <c r="AA553" s="26"/>
    </row>
    <row r="554" spans="27:27" x14ac:dyDescent="0.25">
      <c r="AA554" s="26"/>
    </row>
    <row r="555" spans="27:27" x14ac:dyDescent="0.25">
      <c r="AA555" s="26"/>
    </row>
    <row r="556" spans="27:27" x14ac:dyDescent="0.25">
      <c r="AA556" s="26"/>
    </row>
    <row r="557" spans="27:27" x14ac:dyDescent="0.25">
      <c r="AA557" s="26"/>
    </row>
    <row r="558" spans="27:27" x14ac:dyDescent="0.25">
      <c r="AA558" s="26"/>
    </row>
    <row r="559" spans="27:27" x14ac:dyDescent="0.25">
      <c r="AA559" s="26"/>
    </row>
    <row r="560" spans="27:27" x14ac:dyDescent="0.25">
      <c r="AA560" s="26"/>
    </row>
    <row r="561" spans="27:27" x14ac:dyDescent="0.25">
      <c r="AA561" s="26"/>
    </row>
    <row r="562" spans="27:27" x14ac:dyDescent="0.25">
      <c r="AA562" s="26"/>
    </row>
    <row r="563" spans="27:27" x14ac:dyDescent="0.25">
      <c r="AA563" s="26"/>
    </row>
    <row r="564" spans="27:27" x14ac:dyDescent="0.25">
      <c r="AA564" s="26"/>
    </row>
    <row r="565" spans="27:27" x14ac:dyDescent="0.25">
      <c r="AA565" s="26"/>
    </row>
    <row r="566" spans="27:27" x14ac:dyDescent="0.25">
      <c r="AA566" s="26"/>
    </row>
    <row r="567" spans="27:27" x14ac:dyDescent="0.25">
      <c r="AA567" s="26"/>
    </row>
    <row r="568" spans="27:27" x14ac:dyDescent="0.25">
      <c r="AA568" s="26"/>
    </row>
    <row r="569" spans="27:27" x14ac:dyDescent="0.25">
      <c r="AA569" s="26"/>
    </row>
    <row r="570" spans="27:27" x14ac:dyDescent="0.25">
      <c r="AA570" s="26"/>
    </row>
    <row r="571" spans="27:27" x14ac:dyDescent="0.25">
      <c r="AA571" s="26"/>
    </row>
    <row r="572" spans="27:27" x14ac:dyDescent="0.25">
      <c r="AA572" s="26"/>
    </row>
    <row r="573" spans="27:27" x14ac:dyDescent="0.25">
      <c r="AA573" s="26"/>
    </row>
    <row r="574" spans="27:27" x14ac:dyDescent="0.25">
      <c r="AA574" s="26"/>
    </row>
    <row r="575" spans="27:27" x14ac:dyDescent="0.25">
      <c r="AA575" s="26"/>
    </row>
    <row r="576" spans="27:27" x14ac:dyDescent="0.25">
      <c r="AA576" s="26"/>
    </row>
    <row r="577" spans="27:27" x14ac:dyDescent="0.25">
      <c r="AA577" s="26"/>
    </row>
    <row r="578" spans="27:27" x14ac:dyDescent="0.25">
      <c r="AA578" s="26"/>
    </row>
    <row r="579" spans="27:27" x14ac:dyDescent="0.25">
      <c r="AA579" s="26"/>
    </row>
    <row r="580" spans="27:27" x14ac:dyDescent="0.25">
      <c r="AA580" s="26"/>
    </row>
    <row r="581" spans="27:27" x14ac:dyDescent="0.25">
      <c r="AA581" s="26"/>
    </row>
    <row r="582" spans="27:27" x14ac:dyDescent="0.25">
      <c r="AA582" s="26"/>
    </row>
    <row r="583" spans="27:27" x14ac:dyDescent="0.25">
      <c r="AA583" s="26"/>
    </row>
    <row r="584" spans="27:27" x14ac:dyDescent="0.25">
      <c r="AA584" s="26"/>
    </row>
    <row r="585" spans="27:27" x14ac:dyDescent="0.25">
      <c r="AA585" s="26"/>
    </row>
    <row r="586" spans="27:27" x14ac:dyDescent="0.25">
      <c r="AA586" s="26"/>
    </row>
    <row r="587" spans="27:27" x14ac:dyDescent="0.25">
      <c r="AA587" s="26"/>
    </row>
    <row r="588" spans="27:27" x14ac:dyDescent="0.25">
      <c r="AA588" s="26"/>
    </row>
    <row r="589" spans="27:27" x14ac:dyDescent="0.25">
      <c r="AA589" s="26"/>
    </row>
    <row r="590" spans="27:27" x14ac:dyDescent="0.25">
      <c r="AA590" s="26"/>
    </row>
    <row r="591" spans="27:27" x14ac:dyDescent="0.25">
      <c r="AA591" s="26"/>
    </row>
    <row r="592" spans="27:27" x14ac:dyDescent="0.25">
      <c r="AA592" s="26"/>
    </row>
    <row r="593" spans="27:27" x14ac:dyDescent="0.25">
      <c r="AA593" s="26"/>
    </row>
    <row r="594" spans="27:27" x14ac:dyDescent="0.25">
      <c r="AA594" s="26"/>
    </row>
    <row r="595" spans="27:27" x14ac:dyDescent="0.25">
      <c r="AA595" s="26"/>
    </row>
    <row r="596" spans="27:27" x14ac:dyDescent="0.25">
      <c r="AA596" s="26"/>
    </row>
    <row r="597" spans="27:27" x14ac:dyDescent="0.25">
      <c r="AA597" s="26"/>
    </row>
    <row r="598" spans="27:27" x14ac:dyDescent="0.25">
      <c r="AA598" s="26"/>
    </row>
    <row r="599" spans="27:27" x14ac:dyDescent="0.25">
      <c r="AA599" s="26"/>
    </row>
    <row r="600" spans="27:27" x14ac:dyDescent="0.25">
      <c r="AA600" s="26"/>
    </row>
    <row r="601" spans="27:27" x14ac:dyDescent="0.25">
      <c r="AA601" s="26"/>
    </row>
    <row r="602" spans="27:27" x14ac:dyDescent="0.25">
      <c r="AA602" s="26"/>
    </row>
    <row r="603" spans="27:27" x14ac:dyDescent="0.25">
      <c r="AA603" s="26"/>
    </row>
    <row r="604" spans="27:27" x14ac:dyDescent="0.25">
      <c r="AA604" s="26"/>
    </row>
    <row r="605" spans="27:27" x14ac:dyDescent="0.25">
      <c r="AA605" s="26"/>
    </row>
    <row r="606" spans="27:27" x14ac:dyDescent="0.25">
      <c r="AA606" s="26"/>
    </row>
    <row r="607" spans="27:27" x14ac:dyDescent="0.25">
      <c r="AA607" s="26"/>
    </row>
    <row r="608" spans="27:27" x14ac:dyDescent="0.25">
      <c r="AA608" s="26"/>
    </row>
    <row r="609" spans="27:27" x14ac:dyDescent="0.25">
      <c r="AA609" s="26"/>
    </row>
    <row r="610" spans="27:27" x14ac:dyDescent="0.25">
      <c r="AA610" s="26"/>
    </row>
    <row r="611" spans="27:27" x14ac:dyDescent="0.25">
      <c r="AA611" s="26"/>
    </row>
    <row r="612" spans="27:27" x14ac:dyDescent="0.25">
      <c r="AA612" s="26"/>
    </row>
    <row r="613" spans="27:27" x14ac:dyDescent="0.25">
      <c r="AA613" s="26"/>
    </row>
    <row r="614" spans="27:27" x14ac:dyDescent="0.25">
      <c r="AA614" s="26"/>
    </row>
    <row r="615" spans="27:27" x14ac:dyDescent="0.25">
      <c r="AA615" s="26"/>
    </row>
    <row r="616" spans="27:27" x14ac:dyDescent="0.25">
      <c r="AA616" s="26"/>
    </row>
    <row r="617" spans="27:27" x14ac:dyDescent="0.25">
      <c r="AA617" s="26"/>
    </row>
    <row r="618" spans="27:27" x14ac:dyDescent="0.25">
      <c r="AA618" s="26"/>
    </row>
    <row r="619" spans="27:27" x14ac:dyDescent="0.25">
      <c r="AA619" s="26"/>
    </row>
    <row r="620" spans="27:27" x14ac:dyDescent="0.25">
      <c r="AA620" s="26"/>
    </row>
    <row r="621" spans="27:27" x14ac:dyDescent="0.25">
      <c r="AA621" s="26"/>
    </row>
    <row r="622" spans="27:27" x14ac:dyDescent="0.25">
      <c r="AA622" s="26"/>
    </row>
    <row r="623" spans="27:27" x14ac:dyDescent="0.25">
      <c r="AA623" s="26"/>
    </row>
    <row r="624" spans="27:27" x14ac:dyDescent="0.25">
      <c r="AA624" s="26"/>
    </row>
    <row r="625" spans="27:27" x14ac:dyDescent="0.25">
      <c r="AA625" s="26"/>
    </row>
    <row r="626" spans="27:27" x14ac:dyDescent="0.25">
      <c r="AA626" s="26"/>
    </row>
    <row r="627" spans="27:27" x14ac:dyDescent="0.25">
      <c r="AA627" s="26"/>
    </row>
    <row r="628" spans="27:27" x14ac:dyDescent="0.25">
      <c r="AA628" s="26"/>
    </row>
    <row r="629" spans="27:27" x14ac:dyDescent="0.25">
      <c r="AA629" s="26"/>
    </row>
    <row r="630" spans="27:27" x14ac:dyDescent="0.25">
      <c r="AA630" s="26"/>
    </row>
    <row r="631" spans="27:27" x14ac:dyDescent="0.25">
      <c r="AA631" s="26"/>
    </row>
    <row r="632" spans="27:27" x14ac:dyDescent="0.25">
      <c r="AA632" s="26"/>
    </row>
    <row r="633" spans="27:27" x14ac:dyDescent="0.25">
      <c r="AA633" s="26"/>
    </row>
    <row r="634" spans="27:27" x14ac:dyDescent="0.25">
      <c r="AA634" s="26"/>
    </row>
    <row r="635" spans="27:27" x14ac:dyDescent="0.25">
      <c r="AA635" s="26"/>
    </row>
    <row r="636" spans="27:27" x14ac:dyDescent="0.25">
      <c r="AA636" s="26"/>
    </row>
    <row r="637" spans="27:27" x14ac:dyDescent="0.25">
      <c r="AA637" s="26"/>
    </row>
    <row r="638" spans="27:27" x14ac:dyDescent="0.25">
      <c r="AA638" s="26"/>
    </row>
    <row r="639" spans="27:27" x14ac:dyDescent="0.25">
      <c r="AA639" s="26"/>
    </row>
    <row r="640" spans="27:27" x14ac:dyDescent="0.25">
      <c r="AA640" s="26"/>
    </row>
    <row r="641" spans="27:27" x14ac:dyDescent="0.25">
      <c r="AA641" s="26"/>
    </row>
    <row r="642" spans="27:27" x14ac:dyDescent="0.25">
      <c r="AA642" s="26"/>
    </row>
    <row r="643" spans="27:27" x14ac:dyDescent="0.25">
      <c r="AA643" s="26"/>
    </row>
    <row r="644" spans="27:27" x14ac:dyDescent="0.25">
      <c r="AA644" s="26"/>
    </row>
    <row r="645" spans="27:27" x14ac:dyDescent="0.25">
      <c r="AA645" s="26"/>
    </row>
    <row r="646" spans="27:27" x14ac:dyDescent="0.25">
      <c r="AA646" s="26"/>
    </row>
    <row r="647" spans="27:27" x14ac:dyDescent="0.25">
      <c r="AA647" s="26"/>
    </row>
    <row r="648" spans="27:27" x14ac:dyDescent="0.25">
      <c r="AA648" s="26"/>
    </row>
    <row r="649" spans="27:27" x14ac:dyDescent="0.25">
      <c r="AA649" s="26"/>
    </row>
    <row r="650" spans="27:27" x14ac:dyDescent="0.25">
      <c r="AA650" s="26"/>
    </row>
    <row r="651" spans="27:27" x14ac:dyDescent="0.25">
      <c r="AA651" s="26"/>
    </row>
    <row r="652" spans="27:27" x14ac:dyDescent="0.25">
      <c r="AA652" s="26"/>
    </row>
    <row r="653" spans="27:27" x14ac:dyDescent="0.25">
      <c r="AA653" s="26"/>
    </row>
    <row r="654" spans="27:27" x14ac:dyDescent="0.25">
      <c r="AA654" s="26"/>
    </row>
    <row r="655" spans="27:27" x14ac:dyDescent="0.25">
      <c r="AA655" s="26"/>
    </row>
    <row r="656" spans="27:27" x14ac:dyDescent="0.25">
      <c r="AA656" s="26"/>
    </row>
    <row r="657" spans="27:27" x14ac:dyDescent="0.25">
      <c r="AA657" s="26"/>
    </row>
    <row r="658" spans="27:27" x14ac:dyDescent="0.25">
      <c r="AA658" s="26"/>
    </row>
    <row r="659" spans="27:27" x14ac:dyDescent="0.25">
      <c r="AA659" s="26"/>
    </row>
    <row r="660" spans="27:27" x14ac:dyDescent="0.25">
      <c r="AA660" s="26"/>
    </row>
    <row r="661" spans="27:27" x14ac:dyDescent="0.25">
      <c r="AA661" s="26"/>
    </row>
    <row r="662" spans="27:27" x14ac:dyDescent="0.25">
      <c r="AA662" s="26"/>
    </row>
    <row r="663" spans="27:27" x14ac:dyDescent="0.25">
      <c r="AA663" s="26"/>
    </row>
    <row r="664" spans="27:27" x14ac:dyDescent="0.25">
      <c r="AA664" s="26"/>
    </row>
    <row r="665" spans="27:27" x14ac:dyDescent="0.25">
      <c r="AA665" s="26"/>
    </row>
    <row r="666" spans="27:27" x14ac:dyDescent="0.25">
      <c r="AA666" s="26"/>
    </row>
    <row r="667" spans="27:27" x14ac:dyDescent="0.25">
      <c r="AA667" s="26"/>
    </row>
    <row r="668" spans="27:27" x14ac:dyDescent="0.25">
      <c r="AA668" s="26"/>
    </row>
    <row r="669" spans="27:27" x14ac:dyDescent="0.25">
      <c r="AA669" s="26"/>
    </row>
    <row r="670" spans="27:27" x14ac:dyDescent="0.25">
      <c r="AA670" s="26"/>
    </row>
    <row r="671" spans="27:27" x14ac:dyDescent="0.25">
      <c r="AA671" s="26"/>
    </row>
    <row r="672" spans="27:27" x14ac:dyDescent="0.25">
      <c r="AA672" s="26"/>
    </row>
    <row r="673" spans="27:27" x14ac:dyDescent="0.25">
      <c r="AA673" s="26"/>
    </row>
    <row r="674" spans="27:27" x14ac:dyDescent="0.25">
      <c r="AA674" s="26"/>
    </row>
    <row r="675" spans="27:27" x14ac:dyDescent="0.25">
      <c r="AA675" s="26"/>
    </row>
    <row r="676" spans="27:27" x14ac:dyDescent="0.25">
      <c r="AA676" s="26"/>
    </row>
    <row r="677" spans="27:27" x14ac:dyDescent="0.25">
      <c r="AA677" s="26"/>
    </row>
    <row r="678" spans="27:27" x14ac:dyDescent="0.25">
      <c r="AA678" s="26"/>
    </row>
    <row r="679" spans="27:27" x14ac:dyDescent="0.25">
      <c r="AA679" s="26"/>
    </row>
    <row r="680" spans="27:27" x14ac:dyDescent="0.25">
      <c r="AA680" s="26"/>
    </row>
    <row r="681" spans="27:27" x14ac:dyDescent="0.25">
      <c r="AA681" s="26"/>
    </row>
    <row r="682" spans="27:27" x14ac:dyDescent="0.25">
      <c r="AA682" s="26"/>
    </row>
    <row r="683" spans="27:27" x14ac:dyDescent="0.25">
      <c r="AA683" s="26"/>
    </row>
    <row r="684" spans="27:27" x14ac:dyDescent="0.25">
      <c r="AA684" s="26"/>
    </row>
    <row r="685" spans="27:27" x14ac:dyDescent="0.25">
      <c r="AA685" s="26"/>
    </row>
    <row r="686" spans="27:27" x14ac:dyDescent="0.25">
      <c r="AA686" s="26"/>
    </row>
    <row r="687" spans="27:27" x14ac:dyDescent="0.25">
      <c r="AA687" s="26"/>
    </row>
    <row r="688" spans="27:27" x14ac:dyDescent="0.25">
      <c r="AA688" s="26"/>
    </row>
    <row r="689" spans="27:27" x14ac:dyDescent="0.25">
      <c r="AA689" s="26"/>
    </row>
    <row r="690" spans="27:27" x14ac:dyDescent="0.25">
      <c r="AA690" s="26"/>
    </row>
    <row r="691" spans="27:27" x14ac:dyDescent="0.25">
      <c r="AA691" s="26"/>
    </row>
    <row r="692" spans="27:27" x14ac:dyDescent="0.25">
      <c r="AA692" s="26"/>
    </row>
    <row r="693" spans="27:27" x14ac:dyDescent="0.25">
      <c r="AA693" s="26"/>
    </row>
    <row r="694" spans="27:27" x14ac:dyDescent="0.25">
      <c r="AA694" s="26"/>
    </row>
    <row r="695" spans="27:27" x14ac:dyDescent="0.25">
      <c r="AA695" s="26"/>
    </row>
    <row r="696" spans="27:27" x14ac:dyDescent="0.25">
      <c r="AA696" s="26"/>
    </row>
    <row r="697" spans="27:27" x14ac:dyDescent="0.25">
      <c r="AA697" s="26"/>
    </row>
    <row r="698" spans="27:27" x14ac:dyDescent="0.25">
      <c r="AA698" s="26"/>
    </row>
    <row r="699" spans="27:27" x14ac:dyDescent="0.25">
      <c r="AA699" s="26"/>
    </row>
    <row r="700" spans="27:27" x14ac:dyDescent="0.25">
      <c r="AA700" s="26"/>
    </row>
    <row r="701" spans="27:27" x14ac:dyDescent="0.25">
      <c r="AA701" s="26"/>
    </row>
    <row r="702" spans="27:27" x14ac:dyDescent="0.25">
      <c r="AA702" s="26"/>
    </row>
    <row r="703" spans="27:27" x14ac:dyDescent="0.25">
      <c r="AA703" s="26"/>
    </row>
    <row r="704" spans="27:27" x14ac:dyDescent="0.25">
      <c r="AA704" s="26"/>
    </row>
    <row r="705" spans="27:27" x14ac:dyDescent="0.25">
      <c r="AA705" s="26"/>
    </row>
    <row r="706" spans="27:27" x14ac:dyDescent="0.25">
      <c r="AA706" s="26"/>
    </row>
    <row r="707" spans="27:27" x14ac:dyDescent="0.25">
      <c r="AA707" s="26"/>
    </row>
    <row r="708" spans="27:27" x14ac:dyDescent="0.25">
      <c r="AA708" s="26"/>
    </row>
    <row r="709" spans="27:27" x14ac:dyDescent="0.25">
      <c r="AA709" s="26"/>
    </row>
    <row r="710" spans="27:27" x14ac:dyDescent="0.25">
      <c r="AA710" s="26"/>
    </row>
    <row r="711" spans="27:27" x14ac:dyDescent="0.25">
      <c r="AA711" s="26"/>
    </row>
    <row r="712" spans="27:27" x14ac:dyDescent="0.25">
      <c r="AA712" s="26"/>
    </row>
    <row r="713" spans="27:27" x14ac:dyDescent="0.25">
      <c r="AA713" s="26"/>
    </row>
    <row r="714" spans="27:27" x14ac:dyDescent="0.25">
      <c r="AA714" s="26"/>
    </row>
    <row r="715" spans="27:27" x14ac:dyDescent="0.25">
      <c r="AA715" s="26"/>
    </row>
    <row r="716" spans="27:27" x14ac:dyDescent="0.25">
      <c r="AA716" s="26"/>
    </row>
    <row r="717" spans="27:27" x14ac:dyDescent="0.25">
      <c r="AA717" s="26"/>
    </row>
    <row r="718" spans="27:27" x14ac:dyDescent="0.25">
      <c r="AA718" s="26"/>
    </row>
    <row r="719" spans="27:27" x14ac:dyDescent="0.25">
      <c r="AA719" s="26"/>
    </row>
    <row r="720" spans="27:27" x14ac:dyDescent="0.25">
      <c r="AA720" s="26"/>
    </row>
    <row r="721" spans="27:27" x14ac:dyDescent="0.25">
      <c r="AA721" s="26"/>
    </row>
    <row r="722" spans="27:27" x14ac:dyDescent="0.25">
      <c r="AA722" s="26"/>
    </row>
    <row r="723" spans="27:27" x14ac:dyDescent="0.25">
      <c r="AA723" s="26"/>
    </row>
    <row r="724" spans="27:27" x14ac:dyDescent="0.25">
      <c r="AA724" s="26"/>
    </row>
    <row r="725" spans="27:27" x14ac:dyDescent="0.25">
      <c r="AA725" s="26"/>
    </row>
    <row r="726" spans="27:27" x14ac:dyDescent="0.25">
      <c r="AA726" s="26"/>
    </row>
    <row r="727" spans="27:27" x14ac:dyDescent="0.25">
      <c r="AA727" s="26"/>
    </row>
    <row r="728" spans="27:27" x14ac:dyDescent="0.25">
      <c r="AA728" s="26"/>
    </row>
    <row r="729" spans="27:27" x14ac:dyDescent="0.25">
      <c r="AA729" s="26"/>
    </row>
    <row r="730" spans="27:27" x14ac:dyDescent="0.25">
      <c r="AA730" s="26"/>
    </row>
    <row r="731" spans="27:27" x14ac:dyDescent="0.25">
      <c r="AA731" s="26"/>
    </row>
    <row r="732" spans="27:27" x14ac:dyDescent="0.25">
      <c r="AA732" s="26"/>
    </row>
    <row r="733" spans="27:27" x14ac:dyDescent="0.25">
      <c r="AA733" s="26"/>
    </row>
    <row r="734" spans="27:27" x14ac:dyDescent="0.25">
      <c r="AA734" s="26"/>
    </row>
    <row r="735" spans="27:27" x14ac:dyDescent="0.25">
      <c r="AA735" s="26"/>
    </row>
    <row r="736" spans="27:27" x14ac:dyDescent="0.25">
      <c r="AA736" s="26"/>
    </row>
    <row r="737" spans="27:27" x14ac:dyDescent="0.25">
      <c r="AA737" s="26"/>
    </row>
    <row r="738" spans="27:27" x14ac:dyDescent="0.25">
      <c r="AA738" s="26"/>
    </row>
    <row r="739" spans="27:27" x14ac:dyDescent="0.25">
      <c r="AA739" s="26"/>
    </row>
    <row r="740" spans="27:27" x14ac:dyDescent="0.25">
      <c r="AA740" s="26"/>
    </row>
    <row r="741" spans="27:27" x14ac:dyDescent="0.25">
      <c r="AA741" s="26"/>
    </row>
    <row r="742" spans="27:27" x14ac:dyDescent="0.25">
      <c r="AA742" s="26"/>
    </row>
    <row r="743" spans="27:27" x14ac:dyDescent="0.25">
      <c r="AA743" s="26"/>
    </row>
    <row r="744" spans="27:27" x14ac:dyDescent="0.25">
      <c r="AA744" s="26"/>
    </row>
    <row r="745" spans="27:27" x14ac:dyDescent="0.25">
      <c r="AA745" s="26"/>
    </row>
    <row r="746" spans="27:27" x14ac:dyDescent="0.25">
      <c r="AA746" s="26"/>
    </row>
    <row r="747" spans="27:27" x14ac:dyDescent="0.25">
      <c r="AA747" s="26"/>
    </row>
    <row r="748" spans="27:27" x14ac:dyDescent="0.25">
      <c r="AA748" s="26"/>
    </row>
    <row r="749" spans="27:27" x14ac:dyDescent="0.25">
      <c r="AA749" s="26"/>
    </row>
    <row r="750" spans="27:27" x14ac:dyDescent="0.25">
      <c r="AA750" s="26"/>
    </row>
    <row r="751" spans="27:27" x14ac:dyDescent="0.25">
      <c r="AA751" s="26"/>
    </row>
    <row r="752" spans="27:27" x14ac:dyDescent="0.25">
      <c r="AA752" s="26"/>
    </row>
    <row r="753" spans="27:27" x14ac:dyDescent="0.25">
      <c r="AA753" s="26"/>
    </row>
    <row r="754" spans="27:27" x14ac:dyDescent="0.25">
      <c r="AA754" s="26"/>
    </row>
    <row r="755" spans="27:27" x14ac:dyDescent="0.25">
      <c r="AA755" s="26"/>
    </row>
    <row r="756" spans="27:27" x14ac:dyDescent="0.25">
      <c r="AA756" s="26"/>
    </row>
    <row r="757" spans="27:27" x14ac:dyDescent="0.25">
      <c r="AA757" s="26"/>
    </row>
    <row r="758" spans="27:27" x14ac:dyDescent="0.25">
      <c r="AA758" s="26"/>
    </row>
    <row r="759" spans="27:27" x14ac:dyDescent="0.25">
      <c r="AA759" s="26"/>
    </row>
    <row r="760" spans="27:27" x14ac:dyDescent="0.25">
      <c r="AA760" s="26"/>
    </row>
    <row r="761" spans="27:27" x14ac:dyDescent="0.25">
      <c r="AA761" s="26"/>
    </row>
    <row r="762" spans="27:27" x14ac:dyDescent="0.25">
      <c r="AA762" s="26"/>
    </row>
    <row r="763" spans="27:27" x14ac:dyDescent="0.25">
      <c r="AA763" s="26"/>
    </row>
    <row r="764" spans="27:27" x14ac:dyDescent="0.25">
      <c r="AA764" s="26"/>
    </row>
    <row r="765" spans="27:27" x14ac:dyDescent="0.25">
      <c r="AA765" s="26"/>
    </row>
    <row r="766" spans="27:27" x14ac:dyDescent="0.25">
      <c r="AA766" s="26"/>
    </row>
    <row r="767" spans="27:27" x14ac:dyDescent="0.25">
      <c r="AA767" s="26"/>
    </row>
    <row r="768" spans="27:27" x14ac:dyDescent="0.25">
      <c r="AA768" s="26"/>
    </row>
    <row r="769" spans="27:27" x14ac:dyDescent="0.25">
      <c r="AA769" s="26"/>
    </row>
    <row r="770" spans="27:27" x14ac:dyDescent="0.25">
      <c r="AA770" s="26"/>
    </row>
    <row r="771" spans="27:27" x14ac:dyDescent="0.25">
      <c r="AA771" s="26"/>
    </row>
    <row r="772" spans="27:27" x14ac:dyDescent="0.25">
      <c r="AA772" s="26"/>
    </row>
    <row r="773" spans="27:27" x14ac:dyDescent="0.25">
      <c r="AA773" s="26"/>
    </row>
    <row r="774" spans="27:27" x14ac:dyDescent="0.25">
      <c r="AA774" s="26"/>
    </row>
    <row r="775" spans="27:27" x14ac:dyDescent="0.25">
      <c r="AA775" s="26"/>
    </row>
    <row r="776" spans="27:27" x14ac:dyDescent="0.25">
      <c r="AA776" s="26"/>
    </row>
    <row r="777" spans="27:27" x14ac:dyDescent="0.25">
      <c r="AA777" s="26"/>
    </row>
    <row r="778" spans="27:27" x14ac:dyDescent="0.25">
      <c r="AA778" s="26"/>
    </row>
    <row r="779" spans="27:27" x14ac:dyDescent="0.25">
      <c r="AA779" s="26"/>
    </row>
    <row r="780" spans="27:27" x14ac:dyDescent="0.25">
      <c r="AA780" s="26"/>
    </row>
    <row r="781" spans="27:27" x14ac:dyDescent="0.25">
      <c r="AA781" s="26"/>
    </row>
    <row r="782" spans="27:27" x14ac:dyDescent="0.25">
      <c r="AA782" s="26"/>
    </row>
    <row r="783" spans="27:27" x14ac:dyDescent="0.25">
      <c r="AA783" s="26"/>
    </row>
    <row r="784" spans="27:27" x14ac:dyDescent="0.25">
      <c r="AA784" s="26"/>
    </row>
    <row r="785" spans="27:27" x14ac:dyDescent="0.25">
      <c r="AA785" s="26"/>
    </row>
    <row r="786" spans="27:27" x14ac:dyDescent="0.25">
      <c r="AA786" s="26"/>
    </row>
    <row r="787" spans="27:27" x14ac:dyDescent="0.25">
      <c r="AA787" s="26"/>
    </row>
    <row r="788" spans="27:27" x14ac:dyDescent="0.25">
      <c r="AA788" s="26"/>
    </row>
    <row r="789" spans="27:27" x14ac:dyDescent="0.25">
      <c r="AA789" s="26"/>
    </row>
    <row r="790" spans="27:27" x14ac:dyDescent="0.25">
      <c r="AA790" s="26"/>
    </row>
    <row r="791" spans="27:27" x14ac:dyDescent="0.25">
      <c r="AA791" s="26"/>
    </row>
    <row r="792" spans="27:27" x14ac:dyDescent="0.25">
      <c r="AA792" s="26"/>
    </row>
    <row r="793" spans="27:27" x14ac:dyDescent="0.25">
      <c r="AA793" s="26"/>
    </row>
    <row r="794" spans="27:27" x14ac:dyDescent="0.25">
      <c r="AA794" s="26"/>
    </row>
    <row r="795" spans="27:27" x14ac:dyDescent="0.25">
      <c r="AA795" s="26"/>
    </row>
    <row r="796" spans="27:27" x14ac:dyDescent="0.25">
      <c r="AA796" s="26"/>
    </row>
    <row r="797" spans="27:27" x14ac:dyDescent="0.25">
      <c r="AA797" s="26"/>
    </row>
    <row r="798" spans="27:27" x14ac:dyDescent="0.25">
      <c r="AA798" s="26"/>
    </row>
    <row r="799" spans="27:27" x14ac:dyDescent="0.25">
      <c r="AA799" s="26"/>
    </row>
    <row r="800" spans="27:27" x14ac:dyDescent="0.25">
      <c r="AA800" s="26"/>
    </row>
    <row r="801" spans="27:27" x14ac:dyDescent="0.25">
      <c r="AA801" s="26"/>
    </row>
    <row r="802" spans="27:27" x14ac:dyDescent="0.25">
      <c r="AA802" s="26"/>
    </row>
    <row r="803" spans="27:27" x14ac:dyDescent="0.25">
      <c r="AA803" s="26"/>
    </row>
    <row r="804" spans="27:27" x14ac:dyDescent="0.25">
      <c r="AA804" s="26"/>
    </row>
    <row r="805" spans="27:27" x14ac:dyDescent="0.25">
      <c r="AA805" s="26"/>
    </row>
    <row r="806" spans="27:27" x14ac:dyDescent="0.25">
      <c r="AA806" s="26"/>
    </row>
    <row r="807" spans="27:27" x14ac:dyDescent="0.25">
      <c r="AA807" s="26"/>
    </row>
    <row r="808" spans="27:27" x14ac:dyDescent="0.25">
      <c r="AA808" s="26"/>
    </row>
    <row r="809" spans="27:27" x14ac:dyDescent="0.25">
      <c r="AA809" s="26"/>
    </row>
    <row r="810" spans="27:27" x14ac:dyDescent="0.25">
      <c r="AA810" s="26"/>
    </row>
    <row r="811" spans="27:27" x14ac:dyDescent="0.25">
      <c r="AA811" s="26"/>
    </row>
    <row r="812" spans="27:27" x14ac:dyDescent="0.25">
      <c r="AA812" s="26"/>
    </row>
    <row r="813" spans="27:27" x14ac:dyDescent="0.25">
      <c r="AA813" s="26"/>
    </row>
    <row r="814" spans="27:27" x14ac:dyDescent="0.25">
      <c r="AA814" s="26"/>
    </row>
    <row r="815" spans="27:27" x14ac:dyDescent="0.25">
      <c r="AA815" s="26"/>
    </row>
    <row r="816" spans="27:27" x14ac:dyDescent="0.25">
      <c r="AA816" s="26"/>
    </row>
    <row r="817" spans="27:27" x14ac:dyDescent="0.25">
      <c r="AA817" s="26"/>
    </row>
    <row r="818" spans="27:27" x14ac:dyDescent="0.25">
      <c r="AA818" s="26"/>
    </row>
    <row r="819" spans="27:27" x14ac:dyDescent="0.25">
      <c r="AA819" s="26"/>
    </row>
    <row r="820" spans="27:27" x14ac:dyDescent="0.25">
      <c r="AA820" s="26"/>
    </row>
    <row r="821" spans="27:27" x14ac:dyDescent="0.25">
      <c r="AA821" s="26"/>
    </row>
    <row r="822" spans="27:27" x14ac:dyDescent="0.25">
      <c r="AA822" s="26"/>
    </row>
    <row r="823" spans="27:27" x14ac:dyDescent="0.25">
      <c r="AA823" s="26"/>
    </row>
    <row r="824" spans="27:27" x14ac:dyDescent="0.25">
      <c r="AA824" s="26"/>
    </row>
    <row r="825" spans="27:27" x14ac:dyDescent="0.25">
      <c r="AA825" s="26"/>
    </row>
    <row r="826" spans="27:27" x14ac:dyDescent="0.25">
      <c r="AA826" s="26"/>
    </row>
    <row r="827" spans="27:27" x14ac:dyDescent="0.25">
      <c r="AA827" s="26"/>
    </row>
    <row r="828" spans="27:27" x14ac:dyDescent="0.25">
      <c r="AA828" s="26"/>
    </row>
    <row r="829" spans="27:27" x14ac:dyDescent="0.25">
      <c r="AA829" s="26"/>
    </row>
    <row r="830" spans="27:27" x14ac:dyDescent="0.25">
      <c r="AA830" s="26"/>
    </row>
    <row r="831" spans="27:27" x14ac:dyDescent="0.25">
      <c r="AA831" s="26"/>
    </row>
    <row r="832" spans="27:27" x14ac:dyDescent="0.25">
      <c r="AA832" s="26"/>
    </row>
    <row r="833" spans="27:27" x14ac:dyDescent="0.25">
      <c r="AA833" s="26"/>
    </row>
    <row r="834" spans="27:27" x14ac:dyDescent="0.25">
      <c r="AA834" s="26"/>
    </row>
    <row r="835" spans="27:27" x14ac:dyDescent="0.25">
      <c r="AA835" s="26"/>
    </row>
    <row r="836" spans="27:27" x14ac:dyDescent="0.25">
      <c r="AA836" s="26"/>
    </row>
    <row r="837" spans="27:27" x14ac:dyDescent="0.25">
      <c r="AA837" s="26"/>
    </row>
    <row r="838" spans="27:27" x14ac:dyDescent="0.25">
      <c r="AA838" s="26"/>
    </row>
    <row r="839" spans="27:27" x14ac:dyDescent="0.25">
      <c r="AA839" s="26"/>
    </row>
    <row r="840" spans="27:27" x14ac:dyDescent="0.25">
      <c r="AA840" s="26"/>
    </row>
    <row r="841" spans="27:27" x14ac:dyDescent="0.25">
      <c r="AA841" s="26"/>
    </row>
    <row r="842" spans="27:27" x14ac:dyDescent="0.25">
      <c r="AA842" s="26"/>
    </row>
    <row r="843" spans="27:27" x14ac:dyDescent="0.25">
      <c r="AA843" s="26"/>
    </row>
    <row r="844" spans="27:27" x14ac:dyDescent="0.25">
      <c r="AA844" s="26"/>
    </row>
    <row r="845" spans="27:27" x14ac:dyDescent="0.25">
      <c r="AA845" s="26"/>
    </row>
    <row r="846" spans="27:27" x14ac:dyDescent="0.25">
      <c r="AA846" s="26"/>
    </row>
    <row r="847" spans="27:27" x14ac:dyDescent="0.25">
      <c r="AA847" s="26"/>
    </row>
    <row r="848" spans="27:27" x14ac:dyDescent="0.25">
      <c r="AA848" s="26"/>
    </row>
    <row r="849" spans="27:27" x14ac:dyDescent="0.25">
      <c r="AA849" s="26"/>
    </row>
    <row r="850" spans="27:27" x14ac:dyDescent="0.25">
      <c r="AA850" s="26"/>
    </row>
    <row r="851" spans="27:27" x14ac:dyDescent="0.25">
      <c r="AA851" s="26"/>
    </row>
    <row r="852" spans="27:27" x14ac:dyDescent="0.25">
      <c r="AA852" s="26"/>
    </row>
    <row r="853" spans="27:27" x14ac:dyDescent="0.25">
      <c r="AA853" s="26"/>
    </row>
    <row r="854" spans="27:27" x14ac:dyDescent="0.25">
      <c r="AA854" s="26"/>
    </row>
    <row r="855" spans="27:27" x14ac:dyDescent="0.25">
      <c r="AA855" s="26"/>
    </row>
    <row r="856" spans="27:27" x14ac:dyDescent="0.25">
      <c r="AA856" s="26"/>
    </row>
    <row r="857" spans="27:27" x14ac:dyDescent="0.25">
      <c r="AA857" s="26"/>
    </row>
    <row r="858" spans="27:27" x14ac:dyDescent="0.25">
      <c r="AA858" s="26"/>
    </row>
    <row r="859" spans="27:27" x14ac:dyDescent="0.25">
      <c r="AA859" s="26"/>
    </row>
    <row r="860" spans="27:27" x14ac:dyDescent="0.25">
      <c r="AA860" s="26"/>
    </row>
    <row r="861" spans="27:27" x14ac:dyDescent="0.25">
      <c r="AA861" s="26"/>
    </row>
    <row r="862" spans="27:27" x14ac:dyDescent="0.25">
      <c r="AA862" s="26"/>
    </row>
    <row r="863" spans="27:27" x14ac:dyDescent="0.25">
      <c r="AA863" s="26"/>
    </row>
    <row r="864" spans="27:27" x14ac:dyDescent="0.25">
      <c r="AA864" s="26"/>
    </row>
    <row r="865" spans="27:27" x14ac:dyDescent="0.25">
      <c r="AA865" s="26"/>
    </row>
    <row r="866" spans="27:27" x14ac:dyDescent="0.25">
      <c r="AA866" s="26"/>
    </row>
    <row r="867" spans="27:27" x14ac:dyDescent="0.25">
      <c r="AA867" s="26"/>
    </row>
    <row r="868" spans="27:27" x14ac:dyDescent="0.25">
      <c r="AA868" s="26"/>
    </row>
    <row r="869" spans="27:27" x14ac:dyDescent="0.25">
      <c r="AA869" s="26"/>
    </row>
    <row r="870" spans="27:27" x14ac:dyDescent="0.25">
      <c r="AA870" s="26"/>
    </row>
    <row r="871" spans="27:27" x14ac:dyDescent="0.25">
      <c r="AA871" s="26"/>
    </row>
    <row r="872" spans="27:27" x14ac:dyDescent="0.25">
      <c r="AA872" s="26"/>
    </row>
    <row r="873" spans="27:27" x14ac:dyDescent="0.25">
      <c r="AA873" s="26"/>
    </row>
    <row r="874" spans="27:27" x14ac:dyDescent="0.25">
      <c r="AA874" s="26"/>
    </row>
    <row r="875" spans="27:27" x14ac:dyDescent="0.25">
      <c r="AA875" s="26"/>
    </row>
    <row r="876" spans="27:27" x14ac:dyDescent="0.25">
      <c r="AA876" s="26"/>
    </row>
    <row r="877" spans="27:27" x14ac:dyDescent="0.25">
      <c r="AA877" s="26"/>
    </row>
    <row r="878" spans="27:27" x14ac:dyDescent="0.25">
      <c r="AA878" s="26"/>
    </row>
    <row r="879" spans="27:27" x14ac:dyDescent="0.25">
      <c r="AA879" s="26"/>
    </row>
    <row r="880" spans="27:27" x14ac:dyDescent="0.25">
      <c r="AA880" s="26"/>
    </row>
    <row r="881" spans="27:27" x14ac:dyDescent="0.25">
      <c r="AA881" s="26"/>
    </row>
    <row r="882" spans="27:27" x14ac:dyDescent="0.25">
      <c r="AA882" s="26"/>
    </row>
    <row r="883" spans="27:27" x14ac:dyDescent="0.25">
      <c r="AA883" s="26"/>
    </row>
    <row r="884" spans="27:27" x14ac:dyDescent="0.25">
      <c r="AA884" s="26"/>
    </row>
    <row r="885" spans="27:27" x14ac:dyDescent="0.25">
      <c r="AA885" s="26"/>
    </row>
    <row r="886" spans="27:27" x14ac:dyDescent="0.25">
      <c r="AA886" s="26"/>
    </row>
    <row r="887" spans="27:27" x14ac:dyDescent="0.25">
      <c r="AA887" s="26"/>
    </row>
    <row r="888" spans="27:27" x14ac:dyDescent="0.25">
      <c r="AA888" s="26"/>
    </row>
    <row r="889" spans="27:27" x14ac:dyDescent="0.25">
      <c r="AA889" s="26"/>
    </row>
    <row r="890" spans="27:27" x14ac:dyDescent="0.25">
      <c r="AA890" s="26"/>
    </row>
    <row r="891" spans="27:27" x14ac:dyDescent="0.25">
      <c r="AA891" s="26"/>
    </row>
    <row r="892" spans="27:27" x14ac:dyDescent="0.25">
      <c r="AA892" s="26"/>
    </row>
    <row r="893" spans="27:27" x14ac:dyDescent="0.25">
      <c r="AA893" s="26"/>
    </row>
    <row r="894" spans="27:27" x14ac:dyDescent="0.25">
      <c r="AA894" s="26"/>
    </row>
    <row r="895" spans="27:27" x14ac:dyDescent="0.25">
      <c r="AA895" s="26"/>
    </row>
    <row r="896" spans="27:27" x14ac:dyDescent="0.25">
      <c r="AA896" s="26"/>
    </row>
    <row r="897" spans="27:27" x14ac:dyDescent="0.25">
      <c r="AA897" s="26"/>
    </row>
    <row r="898" spans="27:27" x14ac:dyDescent="0.25">
      <c r="AA898" s="26"/>
    </row>
    <row r="899" spans="27:27" x14ac:dyDescent="0.25">
      <c r="AA899" s="26"/>
    </row>
    <row r="900" spans="27:27" x14ac:dyDescent="0.25">
      <c r="AA900" s="26"/>
    </row>
    <row r="901" spans="27:27" x14ac:dyDescent="0.25">
      <c r="AA901" s="26"/>
    </row>
    <row r="902" spans="27:27" x14ac:dyDescent="0.25">
      <c r="AA902" s="26"/>
    </row>
    <row r="903" spans="27:27" x14ac:dyDescent="0.25">
      <c r="AA903" s="26"/>
    </row>
    <row r="904" spans="27:27" x14ac:dyDescent="0.25">
      <c r="AA904" s="26"/>
    </row>
    <row r="905" spans="27:27" x14ac:dyDescent="0.25">
      <c r="AA905" s="26"/>
    </row>
    <row r="906" spans="27:27" x14ac:dyDescent="0.25">
      <c r="AA906" s="26"/>
    </row>
    <row r="907" spans="27:27" x14ac:dyDescent="0.25">
      <c r="AA907" s="26"/>
    </row>
    <row r="908" spans="27:27" x14ac:dyDescent="0.25">
      <c r="AA908" s="26"/>
    </row>
    <row r="909" spans="27:27" x14ac:dyDescent="0.25">
      <c r="AA909" s="26"/>
    </row>
    <row r="910" spans="27:27" x14ac:dyDescent="0.25">
      <c r="AA910" s="26"/>
    </row>
    <row r="911" spans="27:27" x14ac:dyDescent="0.25">
      <c r="AA911" s="26"/>
    </row>
    <row r="912" spans="27:27" x14ac:dyDescent="0.25">
      <c r="AA912" s="26"/>
    </row>
    <row r="913" spans="27:27" x14ac:dyDescent="0.25">
      <c r="AA913" s="26"/>
    </row>
    <row r="914" spans="27:27" x14ac:dyDescent="0.25">
      <c r="AA914" s="26"/>
    </row>
    <row r="915" spans="27:27" x14ac:dyDescent="0.25">
      <c r="AA915" s="26"/>
    </row>
    <row r="916" spans="27:27" x14ac:dyDescent="0.25">
      <c r="AA916" s="26"/>
    </row>
    <row r="917" spans="27:27" x14ac:dyDescent="0.25">
      <c r="AA917" s="26"/>
    </row>
    <row r="918" spans="27:27" x14ac:dyDescent="0.25">
      <c r="AA918" s="26"/>
    </row>
    <row r="919" spans="27:27" x14ac:dyDescent="0.25">
      <c r="AA919" s="26"/>
    </row>
    <row r="920" spans="27:27" x14ac:dyDescent="0.25">
      <c r="AA920" s="26"/>
    </row>
  </sheetData>
  <autoFilter ref="A1:WWC920" xr:uid="{00000000-0009-0000-0000-000001000000}"/>
  <mergeCells count="1">
    <mergeCell ref="B17:D17"/>
  </mergeCells>
  <pageMargins left="0.45" right="0.45" top="0.75" bottom="0.5" header="0" footer="0"/>
  <pageSetup paperSize="9" scale="88" fitToHeight="0" orientation="landscape" r:id="rId1"/>
  <ignoredErrors>
    <ignoredError sqref="J5 J14 J6 J7 J8 J9 J10:J13 J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289"/>
  <sheetViews>
    <sheetView tabSelected="1" zoomScale="95" zoomScaleNormal="95" workbookViewId="0">
      <pane ySplit="3" topLeftCell="A4" activePane="bottomLeft" state="frozen"/>
      <selection pane="bottomLeft" activeCell="J11" sqref="J11"/>
    </sheetView>
  </sheetViews>
  <sheetFormatPr defaultRowHeight="13.2" x14ac:dyDescent="0.25"/>
  <cols>
    <col min="1" max="1" width="5.33203125" style="10" customWidth="1"/>
    <col min="2" max="2" width="6" style="26" customWidth="1"/>
    <col min="3" max="3" width="5" style="26" bestFit="1" customWidth="1"/>
    <col min="4" max="4" width="10.6640625" style="8" bestFit="1" customWidth="1"/>
    <col min="5" max="5" width="11.109375" style="26" customWidth="1"/>
    <col min="6" max="6" width="28.33203125" style="26" customWidth="1"/>
    <col min="7" max="7" width="40.5546875" style="26" customWidth="1"/>
    <col min="8" max="8" width="14.109375" style="26" bestFit="1" customWidth="1"/>
    <col min="9" max="9" width="12.44140625" style="26" bestFit="1" customWidth="1"/>
    <col min="10" max="10" width="14.88671875" style="28" bestFit="1" customWidth="1"/>
    <col min="11" max="11" width="56.33203125" style="26" bestFit="1" customWidth="1"/>
    <col min="12" max="12" width="14" style="26" customWidth="1"/>
    <col min="13" max="13" width="10.6640625" style="26" customWidth="1"/>
    <col min="14" max="14" width="12.88671875" style="28" customWidth="1"/>
    <col min="15" max="15" width="10.5546875" style="26" customWidth="1"/>
    <col min="16" max="16" width="10.6640625" style="8" customWidth="1"/>
    <col min="17" max="17" width="8.109375" style="6" customWidth="1"/>
    <col min="18" max="18" width="11.33203125" style="9" customWidth="1"/>
    <col min="19" max="19" width="12.109375" style="9" customWidth="1"/>
    <col min="20" max="20" width="16.5546875" style="9" customWidth="1"/>
    <col min="21" max="21" width="9.44140625" style="9" customWidth="1"/>
    <col min="22" max="22" width="24.33203125" style="9" customWidth="1"/>
    <col min="23" max="23" width="15.6640625" style="9" customWidth="1"/>
    <col min="24" max="24" width="18.44140625" style="9" customWidth="1"/>
    <col min="25" max="25" width="15.5546875" style="9" customWidth="1"/>
    <col min="26" max="26" width="21.44140625" style="9" customWidth="1"/>
    <col min="27" max="27" width="13.6640625" style="9" customWidth="1"/>
    <col min="28" max="28" width="14.109375" style="60" customWidth="1"/>
    <col min="29" max="29" width="24.33203125" style="60" customWidth="1"/>
    <col min="30" max="257" width="9.109375" style="10"/>
    <col min="258" max="258" width="8.88671875" style="10" bestFit="1" customWidth="1"/>
    <col min="259" max="259" width="9.44140625" style="10" bestFit="1" customWidth="1"/>
    <col min="260" max="260" width="13.109375" style="10" customWidth="1"/>
    <col min="261" max="261" width="11.109375" style="10" customWidth="1"/>
    <col min="262" max="262" width="40.5546875" style="10" customWidth="1"/>
    <col min="263" max="263" width="15" style="10" customWidth="1"/>
    <col min="264" max="264" width="56.33203125" style="10" bestFit="1" customWidth="1"/>
    <col min="265" max="265" width="12.5546875" style="10" customWidth="1"/>
    <col min="266" max="266" width="10.109375" style="10" customWidth="1"/>
    <col min="267" max="267" width="12.88671875" style="10" customWidth="1"/>
    <col min="268" max="268" width="10.5546875" style="10" bestFit="1" customWidth="1"/>
    <col min="269" max="269" width="10.109375" style="10" bestFit="1" customWidth="1"/>
    <col min="270" max="270" width="8.109375" style="10" customWidth="1"/>
    <col min="271" max="271" width="11.33203125" style="10" customWidth="1"/>
    <col min="272" max="272" width="12.109375" style="10" customWidth="1"/>
    <col min="273" max="273" width="16.5546875" style="10" customWidth="1"/>
    <col min="274" max="274" width="9.44140625" style="10" bestFit="1" customWidth="1"/>
    <col min="275" max="275" width="24.33203125" style="10" customWidth="1"/>
    <col min="276" max="276" width="15.6640625" style="10" customWidth="1"/>
    <col min="277" max="277" width="18.44140625" style="10" customWidth="1"/>
    <col min="278" max="278" width="15.5546875" style="10" customWidth="1"/>
    <col min="279" max="279" width="21.44140625" style="10" customWidth="1"/>
    <col min="280" max="280" width="13.6640625" style="10" customWidth="1"/>
    <col min="281" max="513" width="9.109375" style="10"/>
    <col min="514" max="514" width="8.88671875" style="10" bestFit="1" customWidth="1"/>
    <col min="515" max="515" width="9.44140625" style="10" bestFit="1" customWidth="1"/>
    <col min="516" max="516" width="13.109375" style="10" customWidth="1"/>
    <col min="517" max="517" width="11.109375" style="10" customWidth="1"/>
    <col min="518" max="518" width="40.5546875" style="10" customWidth="1"/>
    <col min="519" max="519" width="15" style="10" customWidth="1"/>
    <col min="520" max="520" width="56.33203125" style="10" bestFit="1" customWidth="1"/>
    <col min="521" max="521" width="12.5546875" style="10" customWidth="1"/>
    <col min="522" max="522" width="10.109375" style="10" customWidth="1"/>
    <col min="523" max="523" width="12.88671875" style="10" customWidth="1"/>
    <col min="524" max="524" width="10.5546875" style="10" bestFit="1" customWidth="1"/>
    <col min="525" max="525" width="10.109375" style="10" bestFit="1" customWidth="1"/>
    <col min="526" max="526" width="8.109375" style="10" customWidth="1"/>
    <col min="527" max="527" width="11.33203125" style="10" customWidth="1"/>
    <col min="528" max="528" width="12.109375" style="10" customWidth="1"/>
    <col min="529" max="529" width="16.5546875" style="10" customWidth="1"/>
    <col min="530" max="530" width="9.44140625" style="10" bestFit="1" customWidth="1"/>
    <col min="531" max="531" width="24.33203125" style="10" customWidth="1"/>
    <col min="532" max="532" width="15.6640625" style="10" customWidth="1"/>
    <col min="533" max="533" width="18.44140625" style="10" customWidth="1"/>
    <col min="534" max="534" width="15.5546875" style="10" customWidth="1"/>
    <col min="535" max="535" width="21.44140625" style="10" customWidth="1"/>
    <col min="536" max="536" width="13.6640625" style="10" customWidth="1"/>
    <col min="537" max="769" width="9.109375" style="10"/>
    <col min="770" max="770" width="8.88671875" style="10" bestFit="1" customWidth="1"/>
    <col min="771" max="771" width="9.44140625" style="10" bestFit="1" customWidth="1"/>
    <col min="772" max="772" width="13.109375" style="10" customWidth="1"/>
    <col min="773" max="773" width="11.109375" style="10" customWidth="1"/>
    <col min="774" max="774" width="40.5546875" style="10" customWidth="1"/>
    <col min="775" max="775" width="15" style="10" customWidth="1"/>
    <col min="776" max="776" width="56.33203125" style="10" bestFit="1" customWidth="1"/>
    <col min="777" max="777" width="12.5546875" style="10" customWidth="1"/>
    <col min="778" max="778" width="10.109375" style="10" customWidth="1"/>
    <col min="779" max="779" width="12.88671875" style="10" customWidth="1"/>
    <col min="780" max="780" width="10.5546875" style="10" bestFit="1" customWidth="1"/>
    <col min="781" max="781" width="10.109375" style="10" bestFit="1" customWidth="1"/>
    <col min="782" max="782" width="8.109375" style="10" customWidth="1"/>
    <col min="783" max="783" width="11.33203125" style="10" customWidth="1"/>
    <col min="784" max="784" width="12.109375" style="10" customWidth="1"/>
    <col min="785" max="785" width="16.5546875" style="10" customWidth="1"/>
    <col min="786" max="786" width="9.44140625" style="10" bestFit="1" customWidth="1"/>
    <col min="787" max="787" width="24.33203125" style="10" customWidth="1"/>
    <col min="788" max="788" width="15.6640625" style="10" customWidth="1"/>
    <col min="789" max="789" width="18.44140625" style="10" customWidth="1"/>
    <col min="790" max="790" width="15.5546875" style="10" customWidth="1"/>
    <col min="791" max="791" width="21.44140625" style="10" customWidth="1"/>
    <col min="792" max="792" width="13.6640625" style="10" customWidth="1"/>
    <col min="793" max="1025" width="9.109375" style="10"/>
    <col min="1026" max="1026" width="8.88671875" style="10" bestFit="1" customWidth="1"/>
    <col min="1027" max="1027" width="9.44140625" style="10" bestFit="1" customWidth="1"/>
    <col min="1028" max="1028" width="13.109375" style="10" customWidth="1"/>
    <col min="1029" max="1029" width="11.109375" style="10" customWidth="1"/>
    <col min="1030" max="1030" width="40.5546875" style="10" customWidth="1"/>
    <col min="1031" max="1031" width="15" style="10" customWidth="1"/>
    <col min="1032" max="1032" width="56.33203125" style="10" bestFit="1" customWidth="1"/>
    <col min="1033" max="1033" width="12.5546875" style="10" customWidth="1"/>
    <col min="1034" max="1034" width="10.109375" style="10" customWidth="1"/>
    <col min="1035" max="1035" width="12.88671875" style="10" customWidth="1"/>
    <col min="1036" max="1036" width="10.5546875" style="10" bestFit="1" customWidth="1"/>
    <col min="1037" max="1037" width="10.109375" style="10" bestFit="1" customWidth="1"/>
    <col min="1038" max="1038" width="8.109375" style="10" customWidth="1"/>
    <col min="1039" max="1039" width="11.33203125" style="10" customWidth="1"/>
    <col min="1040" max="1040" width="12.109375" style="10" customWidth="1"/>
    <col min="1041" max="1041" width="16.5546875" style="10" customWidth="1"/>
    <col min="1042" max="1042" width="9.44140625" style="10" bestFit="1" customWidth="1"/>
    <col min="1043" max="1043" width="24.33203125" style="10" customWidth="1"/>
    <col min="1044" max="1044" width="15.6640625" style="10" customWidth="1"/>
    <col min="1045" max="1045" width="18.44140625" style="10" customWidth="1"/>
    <col min="1046" max="1046" width="15.5546875" style="10" customWidth="1"/>
    <col min="1047" max="1047" width="21.44140625" style="10" customWidth="1"/>
    <col min="1048" max="1048" width="13.6640625" style="10" customWidth="1"/>
    <col min="1049" max="1281" width="9.109375" style="10"/>
    <col min="1282" max="1282" width="8.88671875" style="10" bestFit="1" customWidth="1"/>
    <col min="1283" max="1283" width="9.44140625" style="10" bestFit="1" customWidth="1"/>
    <col min="1284" max="1284" width="13.109375" style="10" customWidth="1"/>
    <col min="1285" max="1285" width="11.109375" style="10" customWidth="1"/>
    <col min="1286" max="1286" width="40.5546875" style="10" customWidth="1"/>
    <col min="1287" max="1287" width="15" style="10" customWidth="1"/>
    <col min="1288" max="1288" width="56.33203125" style="10" bestFit="1" customWidth="1"/>
    <col min="1289" max="1289" width="12.5546875" style="10" customWidth="1"/>
    <col min="1290" max="1290" width="10.109375" style="10" customWidth="1"/>
    <col min="1291" max="1291" width="12.88671875" style="10" customWidth="1"/>
    <col min="1292" max="1292" width="10.5546875" style="10" bestFit="1" customWidth="1"/>
    <col min="1293" max="1293" width="10.109375" style="10" bestFit="1" customWidth="1"/>
    <col min="1294" max="1294" width="8.109375" style="10" customWidth="1"/>
    <col min="1295" max="1295" width="11.33203125" style="10" customWidth="1"/>
    <col min="1296" max="1296" width="12.109375" style="10" customWidth="1"/>
    <col min="1297" max="1297" width="16.5546875" style="10" customWidth="1"/>
    <col min="1298" max="1298" width="9.44140625" style="10" bestFit="1" customWidth="1"/>
    <col min="1299" max="1299" width="24.33203125" style="10" customWidth="1"/>
    <col min="1300" max="1300" width="15.6640625" style="10" customWidth="1"/>
    <col min="1301" max="1301" width="18.44140625" style="10" customWidth="1"/>
    <col min="1302" max="1302" width="15.5546875" style="10" customWidth="1"/>
    <col min="1303" max="1303" width="21.44140625" style="10" customWidth="1"/>
    <col min="1304" max="1304" width="13.6640625" style="10" customWidth="1"/>
    <col min="1305" max="1537" width="9.109375" style="10"/>
    <col min="1538" max="1538" width="8.88671875" style="10" bestFit="1" customWidth="1"/>
    <col min="1539" max="1539" width="9.44140625" style="10" bestFit="1" customWidth="1"/>
    <col min="1540" max="1540" width="13.109375" style="10" customWidth="1"/>
    <col min="1541" max="1541" width="11.109375" style="10" customWidth="1"/>
    <col min="1542" max="1542" width="40.5546875" style="10" customWidth="1"/>
    <col min="1543" max="1543" width="15" style="10" customWidth="1"/>
    <col min="1544" max="1544" width="56.33203125" style="10" bestFit="1" customWidth="1"/>
    <col min="1545" max="1545" width="12.5546875" style="10" customWidth="1"/>
    <col min="1546" max="1546" width="10.109375" style="10" customWidth="1"/>
    <col min="1547" max="1547" width="12.88671875" style="10" customWidth="1"/>
    <col min="1548" max="1548" width="10.5546875" style="10" bestFit="1" customWidth="1"/>
    <col min="1549" max="1549" width="10.109375" style="10" bestFit="1" customWidth="1"/>
    <col min="1550" max="1550" width="8.109375" style="10" customWidth="1"/>
    <col min="1551" max="1551" width="11.33203125" style="10" customWidth="1"/>
    <col min="1552" max="1552" width="12.109375" style="10" customWidth="1"/>
    <col min="1553" max="1553" width="16.5546875" style="10" customWidth="1"/>
    <col min="1554" max="1554" width="9.44140625" style="10" bestFit="1" customWidth="1"/>
    <col min="1555" max="1555" width="24.33203125" style="10" customWidth="1"/>
    <col min="1556" max="1556" width="15.6640625" style="10" customWidth="1"/>
    <col min="1557" max="1557" width="18.44140625" style="10" customWidth="1"/>
    <col min="1558" max="1558" width="15.5546875" style="10" customWidth="1"/>
    <col min="1559" max="1559" width="21.44140625" style="10" customWidth="1"/>
    <col min="1560" max="1560" width="13.6640625" style="10" customWidth="1"/>
    <col min="1561" max="1793" width="9.109375" style="10"/>
    <col min="1794" max="1794" width="8.88671875" style="10" bestFit="1" customWidth="1"/>
    <col min="1795" max="1795" width="9.44140625" style="10" bestFit="1" customWidth="1"/>
    <col min="1796" max="1796" width="13.109375" style="10" customWidth="1"/>
    <col min="1797" max="1797" width="11.109375" style="10" customWidth="1"/>
    <col min="1798" max="1798" width="40.5546875" style="10" customWidth="1"/>
    <col min="1799" max="1799" width="15" style="10" customWidth="1"/>
    <col min="1800" max="1800" width="56.33203125" style="10" bestFit="1" customWidth="1"/>
    <col min="1801" max="1801" width="12.5546875" style="10" customWidth="1"/>
    <col min="1802" max="1802" width="10.109375" style="10" customWidth="1"/>
    <col min="1803" max="1803" width="12.88671875" style="10" customWidth="1"/>
    <col min="1804" max="1804" width="10.5546875" style="10" bestFit="1" customWidth="1"/>
    <col min="1805" max="1805" width="10.109375" style="10" bestFit="1" customWidth="1"/>
    <col min="1806" max="1806" width="8.109375" style="10" customWidth="1"/>
    <col min="1807" max="1807" width="11.33203125" style="10" customWidth="1"/>
    <col min="1808" max="1808" width="12.109375" style="10" customWidth="1"/>
    <col min="1809" max="1809" width="16.5546875" style="10" customWidth="1"/>
    <col min="1810" max="1810" width="9.44140625" style="10" bestFit="1" customWidth="1"/>
    <col min="1811" max="1811" width="24.33203125" style="10" customWidth="1"/>
    <col min="1812" max="1812" width="15.6640625" style="10" customWidth="1"/>
    <col min="1813" max="1813" width="18.44140625" style="10" customWidth="1"/>
    <col min="1814" max="1814" width="15.5546875" style="10" customWidth="1"/>
    <col min="1815" max="1815" width="21.44140625" style="10" customWidth="1"/>
    <col min="1816" max="1816" width="13.6640625" style="10" customWidth="1"/>
    <col min="1817" max="2049" width="9.109375" style="10"/>
    <col min="2050" max="2050" width="8.88671875" style="10" bestFit="1" customWidth="1"/>
    <col min="2051" max="2051" width="9.44140625" style="10" bestFit="1" customWidth="1"/>
    <col min="2052" max="2052" width="13.109375" style="10" customWidth="1"/>
    <col min="2053" max="2053" width="11.109375" style="10" customWidth="1"/>
    <col min="2054" max="2054" width="40.5546875" style="10" customWidth="1"/>
    <col min="2055" max="2055" width="15" style="10" customWidth="1"/>
    <col min="2056" max="2056" width="56.33203125" style="10" bestFit="1" customWidth="1"/>
    <col min="2057" max="2057" width="12.5546875" style="10" customWidth="1"/>
    <col min="2058" max="2058" width="10.109375" style="10" customWidth="1"/>
    <col min="2059" max="2059" width="12.88671875" style="10" customWidth="1"/>
    <col min="2060" max="2060" width="10.5546875" style="10" bestFit="1" customWidth="1"/>
    <col min="2061" max="2061" width="10.109375" style="10" bestFit="1" customWidth="1"/>
    <col min="2062" max="2062" width="8.109375" style="10" customWidth="1"/>
    <col min="2063" max="2063" width="11.33203125" style="10" customWidth="1"/>
    <col min="2064" max="2064" width="12.109375" style="10" customWidth="1"/>
    <col min="2065" max="2065" width="16.5546875" style="10" customWidth="1"/>
    <col min="2066" max="2066" width="9.44140625" style="10" bestFit="1" customWidth="1"/>
    <col min="2067" max="2067" width="24.33203125" style="10" customWidth="1"/>
    <col min="2068" max="2068" width="15.6640625" style="10" customWidth="1"/>
    <col min="2069" max="2069" width="18.44140625" style="10" customWidth="1"/>
    <col min="2070" max="2070" width="15.5546875" style="10" customWidth="1"/>
    <col min="2071" max="2071" width="21.44140625" style="10" customWidth="1"/>
    <col min="2072" max="2072" width="13.6640625" style="10" customWidth="1"/>
    <col min="2073" max="2305" width="9.109375" style="10"/>
    <col min="2306" max="2306" width="8.88671875" style="10" bestFit="1" customWidth="1"/>
    <col min="2307" max="2307" width="9.44140625" style="10" bestFit="1" customWidth="1"/>
    <col min="2308" max="2308" width="13.109375" style="10" customWidth="1"/>
    <col min="2309" max="2309" width="11.109375" style="10" customWidth="1"/>
    <col min="2310" max="2310" width="40.5546875" style="10" customWidth="1"/>
    <col min="2311" max="2311" width="15" style="10" customWidth="1"/>
    <col min="2312" max="2312" width="56.33203125" style="10" bestFit="1" customWidth="1"/>
    <col min="2313" max="2313" width="12.5546875" style="10" customWidth="1"/>
    <col min="2314" max="2314" width="10.109375" style="10" customWidth="1"/>
    <col min="2315" max="2315" width="12.88671875" style="10" customWidth="1"/>
    <col min="2316" max="2316" width="10.5546875" style="10" bestFit="1" customWidth="1"/>
    <col min="2317" max="2317" width="10.109375" style="10" bestFit="1" customWidth="1"/>
    <col min="2318" max="2318" width="8.109375" style="10" customWidth="1"/>
    <col min="2319" max="2319" width="11.33203125" style="10" customWidth="1"/>
    <col min="2320" max="2320" width="12.109375" style="10" customWidth="1"/>
    <col min="2321" max="2321" width="16.5546875" style="10" customWidth="1"/>
    <col min="2322" max="2322" width="9.44140625" style="10" bestFit="1" customWidth="1"/>
    <col min="2323" max="2323" width="24.33203125" style="10" customWidth="1"/>
    <col min="2324" max="2324" width="15.6640625" style="10" customWidth="1"/>
    <col min="2325" max="2325" width="18.44140625" style="10" customWidth="1"/>
    <col min="2326" max="2326" width="15.5546875" style="10" customWidth="1"/>
    <col min="2327" max="2327" width="21.44140625" style="10" customWidth="1"/>
    <col min="2328" max="2328" width="13.6640625" style="10" customWidth="1"/>
    <col min="2329" max="2561" width="9.109375" style="10"/>
    <col min="2562" max="2562" width="8.88671875" style="10" bestFit="1" customWidth="1"/>
    <col min="2563" max="2563" width="9.44140625" style="10" bestFit="1" customWidth="1"/>
    <col min="2564" max="2564" width="13.109375" style="10" customWidth="1"/>
    <col min="2565" max="2565" width="11.109375" style="10" customWidth="1"/>
    <col min="2566" max="2566" width="40.5546875" style="10" customWidth="1"/>
    <col min="2567" max="2567" width="15" style="10" customWidth="1"/>
    <col min="2568" max="2568" width="56.33203125" style="10" bestFit="1" customWidth="1"/>
    <col min="2569" max="2569" width="12.5546875" style="10" customWidth="1"/>
    <col min="2570" max="2570" width="10.109375" style="10" customWidth="1"/>
    <col min="2571" max="2571" width="12.88671875" style="10" customWidth="1"/>
    <col min="2572" max="2572" width="10.5546875" style="10" bestFit="1" customWidth="1"/>
    <col min="2573" max="2573" width="10.109375" style="10" bestFit="1" customWidth="1"/>
    <col min="2574" max="2574" width="8.109375" style="10" customWidth="1"/>
    <col min="2575" max="2575" width="11.33203125" style="10" customWidth="1"/>
    <col min="2576" max="2576" width="12.109375" style="10" customWidth="1"/>
    <col min="2577" max="2577" width="16.5546875" style="10" customWidth="1"/>
    <col min="2578" max="2578" width="9.44140625" style="10" bestFit="1" customWidth="1"/>
    <col min="2579" max="2579" width="24.33203125" style="10" customWidth="1"/>
    <col min="2580" max="2580" width="15.6640625" style="10" customWidth="1"/>
    <col min="2581" max="2581" width="18.44140625" style="10" customWidth="1"/>
    <col min="2582" max="2582" width="15.5546875" style="10" customWidth="1"/>
    <col min="2583" max="2583" width="21.44140625" style="10" customWidth="1"/>
    <col min="2584" max="2584" width="13.6640625" style="10" customWidth="1"/>
    <col min="2585" max="2817" width="9.109375" style="10"/>
    <col min="2818" max="2818" width="8.88671875" style="10" bestFit="1" customWidth="1"/>
    <col min="2819" max="2819" width="9.44140625" style="10" bestFit="1" customWidth="1"/>
    <col min="2820" max="2820" width="13.109375" style="10" customWidth="1"/>
    <col min="2821" max="2821" width="11.109375" style="10" customWidth="1"/>
    <col min="2822" max="2822" width="40.5546875" style="10" customWidth="1"/>
    <col min="2823" max="2823" width="15" style="10" customWidth="1"/>
    <col min="2824" max="2824" width="56.33203125" style="10" bestFit="1" customWidth="1"/>
    <col min="2825" max="2825" width="12.5546875" style="10" customWidth="1"/>
    <col min="2826" max="2826" width="10.109375" style="10" customWidth="1"/>
    <col min="2827" max="2827" width="12.88671875" style="10" customWidth="1"/>
    <col min="2828" max="2828" width="10.5546875" style="10" bestFit="1" customWidth="1"/>
    <col min="2829" max="2829" width="10.109375" style="10" bestFit="1" customWidth="1"/>
    <col min="2830" max="2830" width="8.109375" style="10" customWidth="1"/>
    <col min="2831" max="2831" width="11.33203125" style="10" customWidth="1"/>
    <col min="2832" max="2832" width="12.109375" style="10" customWidth="1"/>
    <col min="2833" max="2833" width="16.5546875" style="10" customWidth="1"/>
    <col min="2834" max="2834" width="9.44140625" style="10" bestFit="1" customWidth="1"/>
    <col min="2835" max="2835" width="24.33203125" style="10" customWidth="1"/>
    <col min="2836" max="2836" width="15.6640625" style="10" customWidth="1"/>
    <col min="2837" max="2837" width="18.44140625" style="10" customWidth="1"/>
    <col min="2838" max="2838" width="15.5546875" style="10" customWidth="1"/>
    <col min="2839" max="2839" width="21.44140625" style="10" customWidth="1"/>
    <col min="2840" max="2840" width="13.6640625" style="10" customWidth="1"/>
    <col min="2841" max="3073" width="9.109375" style="10"/>
    <col min="3074" max="3074" width="8.88671875" style="10" bestFit="1" customWidth="1"/>
    <col min="3075" max="3075" width="9.44140625" style="10" bestFit="1" customWidth="1"/>
    <col min="3076" max="3076" width="13.109375" style="10" customWidth="1"/>
    <col min="3077" max="3077" width="11.109375" style="10" customWidth="1"/>
    <col min="3078" max="3078" width="40.5546875" style="10" customWidth="1"/>
    <col min="3079" max="3079" width="15" style="10" customWidth="1"/>
    <col min="3080" max="3080" width="56.33203125" style="10" bestFit="1" customWidth="1"/>
    <col min="3081" max="3081" width="12.5546875" style="10" customWidth="1"/>
    <col min="3082" max="3082" width="10.109375" style="10" customWidth="1"/>
    <col min="3083" max="3083" width="12.88671875" style="10" customWidth="1"/>
    <col min="3084" max="3084" width="10.5546875" style="10" bestFit="1" customWidth="1"/>
    <col min="3085" max="3085" width="10.109375" style="10" bestFit="1" customWidth="1"/>
    <col min="3086" max="3086" width="8.109375" style="10" customWidth="1"/>
    <col min="3087" max="3087" width="11.33203125" style="10" customWidth="1"/>
    <col min="3088" max="3088" width="12.109375" style="10" customWidth="1"/>
    <col min="3089" max="3089" width="16.5546875" style="10" customWidth="1"/>
    <col min="3090" max="3090" width="9.44140625" style="10" bestFit="1" customWidth="1"/>
    <col min="3091" max="3091" width="24.33203125" style="10" customWidth="1"/>
    <col min="3092" max="3092" width="15.6640625" style="10" customWidth="1"/>
    <col min="3093" max="3093" width="18.44140625" style="10" customWidth="1"/>
    <col min="3094" max="3094" width="15.5546875" style="10" customWidth="1"/>
    <col min="3095" max="3095" width="21.44140625" style="10" customWidth="1"/>
    <col min="3096" max="3096" width="13.6640625" style="10" customWidth="1"/>
    <col min="3097" max="3329" width="9.109375" style="10"/>
    <col min="3330" max="3330" width="8.88671875" style="10" bestFit="1" customWidth="1"/>
    <col min="3331" max="3331" width="9.44140625" style="10" bestFit="1" customWidth="1"/>
    <col min="3332" max="3332" width="13.109375" style="10" customWidth="1"/>
    <col min="3333" max="3333" width="11.109375" style="10" customWidth="1"/>
    <col min="3334" max="3334" width="40.5546875" style="10" customWidth="1"/>
    <col min="3335" max="3335" width="15" style="10" customWidth="1"/>
    <col min="3336" max="3336" width="56.33203125" style="10" bestFit="1" customWidth="1"/>
    <col min="3337" max="3337" width="12.5546875" style="10" customWidth="1"/>
    <col min="3338" max="3338" width="10.109375" style="10" customWidth="1"/>
    <col min="3339" max="3339" width="12.88671875" style="10" customWidth="1"/>
    <col min="3340" max="3340" width="10.5546875" style="10" bestFit="1" customWidth="1"/>
    <col min="3341" max="3341" width="10.109375" style="10" bestFit="1" customWidth="1"/>
    <col min="3342" max="3342" width="8.109375" style="10" customWidth="1"/>
    <col min="3343" max="3343" width="11.33203125" style="10" customWidth="1"/>
    <col min="3344" max="3344" width="12.109375" style="10" customWidth="1"/>
    <col min="3345" max="3345" width="16.5546875" style="10" customWidth="1"/>
    <col min="3346" max="3346" width="9.44140625" style="10" bestFit="1" customWidth="1"/>
    <col min="3347" max="3347" width="24.33203125" style="10" customWidth="1"/>
    <col min="3348" max="3348" width="15.6640625" style="10" customWidth="1"/>
    <col min="3349" max="3349" width="18.44140625" style="10" customWidth="1"/>
    <col min="3350" max="3350" width="15.5546875" style="10" customWidth="1"/>
    <col min="3351" max="3351" width="21.44140625" style="10" customWidth="1"/>
    <col min="3352" max="3352" width="13.6640625" style="10" customWidth="1"/>
    <col min="3353" max="3585" width="9.109375" style="10"/>
    <col min="3586" max="3586" width="8.88671875" style="10" bestFit="1" customWidth="1"/>
    <col min="3587" max="3587" width="9.44140625" style="10" bestFit="1" customWidth="1"/>
    <col min="3588" max="3588" width="13.109375" style="10" customWidth="1"/>
    <col min="3589" max="3589" width="11.109375" style="10" customWidth="1"/>
    <col min="3590" max="3590" width="40.5546875" style="10" customWidth="1"/>
    <col min="3591" max="3591" width="15" style="10" customWidth="1"/>
    <col min="3592" max="3592" width="56.33203125" style="10" bestFit="1" customWidth="1"/>
    <col min="3593" max="3593" width="12.5546875" style="10" customWidth="1"/>
    <col min="3594" max="3594" width="10.109375" style="10" customWidth="1"/>
    <col min="3595" max="3595" width="12.88671875" style="10" customWidth="1"/>
    <col min="3596" max="3596" width="10.5546875" style="10" bestFit="1" customWidth="1"/>
    <col min="3597" max="3597" width="10.109375" style="10" bestFit="1" customWidth="1"/>
    <col min="3598" max="3598" width="8.109375" style="10" customWidth="1"/>
    <col min="3599" max="3599" width="11.33203125" style="10" customWidth="1"/>
    <col min="3600" max="3600" width="12.109375" style="10" customWidth="1"/>
    <col min="3601" max="3601" width="16.5546875" style="10" customWidth="1"/>
    <col min="3602" max="3602" width="9.44140625" style="10" bestFit="1" customWidth="1"/>
    <col min="3603" max="3603" width="24.33203125" style="10" customWidth="1"/>
    <col min="3604" max="3604" width="15.6640625" style="10" customWidth="1"/>
    <col min="3605" max="3605" width="18.44140625" style="10" customWidth="1"/>
    <col min="3606" max="3606" width="15.5546875" style="10" customWidth="1"/>
    <col min="3607" max="3607" width="21.44140625" style="10" customWidth="1"/>
    <col min="3608" max="3608" width="13.6640625" style="10" customWidth="1"/>
    <col min="3609" max="3841" width="9.109375" style="10"/>
    <col min="3842" max="3842" width="8.88671875" style="10" bestFit="1" customWidth="1"/>
    <col min="3843" max="3843" width="9.44140625" style="10" bestFit="1" customWidth="1"/>
    <col min="3844" max="3844" width="13.109375" style="10" customWidth="1"/>
    <col min="3845" max="3845" width="11.109375" style="10" customWidth="1"/>
    <col min="3846" max="3846" width="40.5546875" style="10" customWidth="1"/>
    <col min="3847" max="3847" width="15" style="10" customWidth="1"/>
    <col min="3848" max="3848" width="56.33203125" style="10" bestFit="1" customWidth="1"/>
    <col min="3849" max="3849" width="12.5546875" style="10" customWidth="1"/>
    <col min="3850" max="3850" width="10.109375" style="10" customWidth="1"/>
    <col min="3851" max="3851" width="12.88671875" style="10" customWidth="1"/>
    <col min="3852" max="3852" width="10.5546875" style="10" bestFit="1" customWidth="1"/>
    <col min="3853" max="3853" width="10.109375" style="10" bestFit="1" customWidth="1"/>
    <col min="3854" max="3854" width="8.109375" style="10" customWidth="1"/>
    <col min="3855" max="3855" width="11.33203125" style="10" customWidth="1"/>
    <col min="3856" max="3856" width="12.109375" style="10" customWidth="1"/>
    <col min="3857" max="3857" width="16.5546875" style="10" customWidth="1"/>
    <col min="3858" max="3858" width="9.44140625" style="10" bestFit="1" customWidth="1"/>
    <col min="3859" max="3859" width="24.33203125" style="10" customWidth="1"/>
    <col min="3860" max="3860" width="15.6640625" style="10" customWidth="1"/>
    <col min="3861" max="3861" width="18.44140625" style="10" customWidth="1"/>
    <col min="3862" max="3862" width="15.5546875" style="10" customWidth="1"/>
    <col min="3863" max="3863" width="21.44140625" style="10" customWidth="1"/>
    <col min="3864" max="3864" width="13.6640625" style="10" customWidth="1"/>
    <col min="3865" max="4097" width="9.109375" style="10"/>
    <col min="4098" max="4098" width="8.88671875" style="10" bestFit="1" customWidth="1"/>
    <col min="4099" max="4099" width="9.44140625" style="10" bestFit="1" customWidth="1"/>
    <col min="4100" max="4100" width="13.109375" style="10" customWidth="1"/>
    <col min="4101" max="4101" width="11.109375" style="10" customWidth="1"/>
    <col min="4102" max="4102" width="40.5546875" style="10" customWidth="1"/>
    <col min="4103" max="4103" width="15" style="10" customWidth="1"/>
    <col min="4104" max="4104" width="56.33203125" style="10" bestFit="1" customWidth="1"/>
    <col min="4105" max="4105" width="12.5546875" style="10" customWidth="1"/>
    <col min="4106" max="4106" width="10.109375" style="10" customWidth="1"/>
    <col min="4107" max="4107" width="12.88671875" style="10" customWidth="1"/>
    <col min="4108" max="4108" width="10.5546875" style="10" bestFit="1" customWidth="1"/>
    <col min="4109" max="4109" width="10.109375" style="10" bestFit="1" customWidth="1"/>
    <col min="4110" max="4110" width="8.109375" style="10" customWidth="1"/>
    <col min="4111" max="4111" width="11.33203125" style="10" customWidth="1"/>
    <col min="4112" max="4112" width="12.109375" style="10" customWidth="1"/>
    <col min="4113" max="4113" width="16.5546875" style="10" customWidth="1"/>
    <col min="4114" max="4114" width="9.44140625" style="10" bestFit="1" customWidth="1"/>
    <col min="4115" max="4115" width="24.33203125" style="10" customWidth="1"/>
    <col min="4116" max="4116" width="15.6640625" style="10" customWidth="1"/>
    <col min="4117" max="4117" width="18.44140625" style="10" customWidth="1"/>
    <col min="4118" max="4118" width="15.5546875" style="10" customWidth="1"/>
    <col min="4119" max="4119" width="21.44140625" style="10" customWidth="1"/>
    <col min="4120" max="4120" width="13.6640625" style="10" customWidth="1"/>
    <col min="4121" max="4353" width="9.109375" style="10"/>
    <col min="4354" max="4354" width="8.88671875" style="10" bestFit="1" customWidth="1"/>
    <col min="4355" max="4355" width="9.44140625" style="10" bestFit="1" customWidth="1"/>
    <col min="4356" max="4356" width="13.109375" style="10" customWidth="1"/>
    <col min="4357" max="4357" width="11.109375" style="10" customWidth="1"/>
    <col min="4358" max="4358" width="40.5546875" style="10" customWidth="1"/>
    <col min="4359" max="4359" width="15" style="10" customWidth="1"/>
    <col min="4360" max="4360" width="56.33203125" style="10" bestFit="1" customWidth="1"/>
    <col min="4361" max="4361" width="12.5546875" style="10" customWidth="1"/>
    <col min="4362" max="4362" width="10.109375" style="10" customWidth="1"/>
    <col min="4363" max="4363" width="12.88671875" style="10" customWidth="1"/>
    <col min="4364" max="4364" width="10.5546875" style="10" bestFit="1" customWidth="1"/>
    <col min="4365" max="4365" width="10.109375" style="10" bestFit="1" customWidth="1"/>
    <col min="4366" max="4366" width="8.109375" style="10" customWidth="1"/>
    <col min="4367" max="4367" width="11.33203125" style="10" customWidth="1"/>
    <col min="4368" max="4368" width="12.109375" style="10" customWidth="1"/>
    <col min="4369" max="4369" width="16.5546875" style="10" customWidth="1"/>
    <col min="4370" max="4370" width="9.44140625" style="10" bestFit="1" customWidth="1"/>
    <col min="4371" max="4371" width="24.33203125" style="10" customWidth="1"/>
    <col min="4372" max="4372" width="15.6640625" style="10" customWidth="1"/>
    <col min="4373" max="4373" width="18.44140625" style="10" customWidth="1"/>
    <col min="4374" max="4374" width="15.5546875" style="10" customWidth="1"/>
    <col min="4375" max="4375" width="21.44140625" style="10" customWidth="1"/>
    <col min="4376" max="4376" width="13.6640625" style="10" customWidth="1"/>
    <col min="4377" max="4609" width="9.109375" style="10"/>
    <col min="4610" max="4610" width="8.88671875" style="10" bestFit="1" customWidth="1"/>
    <col min="4611" max="4611" width="9.44140625" style="10" bestFit="1" customWidth="1"/>
    <col min="4612" max="4612" width="13.109375" style="10" customWidth="1"/>
    <col min="4613" max="4613" width="11.109375" style="10" customWidth="1"/>
    <col min="4614" max="4614" width="40.5546875" style="10" customWidth="1"/>
    <col min="4615" max="4615" width="15" style="10" customWidth="1"/>
    <col min="4616" max="4616" width="56.33203125" style="10" bestFit="1" customWidth="1"/>
    <col min="4617" max="4617" width="12.5546875" style="10" customWidth="1"/>
    <col min="4618" max="4618" width="10.109375" style="10" customWidth="1"/>
    <col min="4619" max="4619" width="12.88671875" style="10" customWidth="1"/>
    <col min="4620" max="4620" width="10.5546875" style="10" bestFit="1" customWidth="1"/>
    <col min="4621" max="4621" width="10.109375" style="10" bestFit="1" customWidth="1"/>
    <col min="4622" max="4622" width="8.109375" style="10" customWidth="1"/>
    <col min="4623" max="4623" width="11.33203125" style="10" customWidth="1"/>
    <col min="4624" max="4624" width="12.109375" style="10" customWidth="1"/>
    <col min="4625" max="4625" width="16.5546875" style="10" customWidth="1"/>
    <col min="4626" max="4626" width="9.44140625" style="10" bestFit="1" customWidth="1"/>
    <col min="4627" max="4627" width="24.33203125" style="10" customWidth="1"/>
    <col min="4628" max="4628" width="15.6640625" style="10" customWidth="1"/>
    <col min="4629" max="4629" width="18.44140625" style="10" customWidth="1"/>
    <col min="4630" max="4630" width="15.5546875" style="10" customWidth="1"/>
    <col min="4631" max="4631" width="21.44140625" style="10" customWidth="1"/>
    <col min="4632" max="4632" width="13.6640625" style="10" customWidth="1"/>
    <col min="4633" max="4865" width="9.109375" style="10"/>
    <col min="4866" max="4866" width="8.88671875" style="10" bestFit="1" customWidth="1"/>
    <col min="4867" max="4867" width="9.44140625" style="10" bestFit="1" customWidth="1"/>
    <col min="4868" max="4868" width="13.109375" style="10" customWidth="1"/>
    <col min="4869" max="4869" width="11.109375" style="10" customWidth="1"/>
    <col min="4870" max="4870" width="40.5546875" style="10" customWidth="1"/>
    <col min="4871" max="4871" width="15" style="10" customWidth="1"/>
    <col min="4872" max="4872" width="56.33203125" style="10" bestFit="1" customWidth="1"/>
    <col min="4873" max="4873" width="12.5546875" style="10" customWidth="1"/>
    <col min="4874" max="4874" width="10.109375" style="10" customWidth="1"/>
    <col min="4875" max="4875" width="12.88671875" style="10" customWidth="1"/>
    <col min="4876" max="4876" width="10.5546875" style="10" bestFit="1" customWidth="1"/>
    <col min="4877" max="4877" width="10.109375" style="10" bestFit="1" customWidth="1"/>
    <col min="4878" max="4878" width="8.109375" style="10" customWidth="1"/>
    <col min="4879" max="4879" width="11.33203125" style="10" customWidth="1"/>
    <col min="4880" max="4880" width="12.109375" style="10" customWidth="1"/>
    <col min="4881" max="4881" width="16.5546875" style="10" customWidth="1"/>
    <col min="4882" max="4882" width="9.44140625" style="10" bestFit="1" customWidth="1"/>
    <col min="4883" max="4883" width="24.33203125" style="10" customWidth="1"/>
    <col min="4884" max="4884" width="15.6640625" style="10" customWidth="1"/>
    <col min="4885" max="4885" width="18.44140625" style="10" customWidth="1"/>
    <col min="4886" max="4886" width="15.5546875" style="10" customWidth="1"/>
    <col min="4887" max="4887" width="21.44140625" style="10" customWidth="1"/>
    <col min="4888" max="4888" width="13.6640625" style="10" customWidth="1"/>
    <col min="4889" max="5121" width="9.109375" style="10"/>
    <col min="5122" max="5122" width="8.88671875" style="10" bestFit="1" customWidth="1"/>
    <col min="5123" max="5123" width="9.44140625" style="10" bestFit="1" customWidth="1"/>
    <col min="5124" max="5124" width="13.109375" style="10" customWidth="1"/>
    <col min="5125" max="5125" width="11.109375" style="10" customWidth="1"/>
    <col min="5126" max="5126" width="40.5546875" style="10" customWidth="1"/>
    <col min="5127" max="5127" width="15" style="10" customWidth="1"/>
    <col min="5128" max="5128" width="56.33203125" style="10" bestFit="1" customWidth="1"/>
    <col min="5129" max="5129" width="12.5546875" style="10" customWidth="1"/>
    <col min="5130" max="5130" width="10.109375" style="10" customWidth="1"/>
    <col min="5131" max="5131" width="12.88671875" style="10" customWidth="1"/>
    <col min="5132" max="5132" width="10.5546875" style="10" bestFit="1" customWidth="1"/>
    <col min="5133" max="5133" width="10.109375" style="10" bestFit="1" customWidth="1"/>
    <col min="5134" max="5134" width="8.109375" style="10" customWidth="1"/>
    <col min="5135" max="5135" width="11.33203125" style="10" customWidth="1"/>
    <col min="5136" max="5136" width="12.109375" style="10" customWidth="1"/>
    <col min="5137" max="5137" width="16.5546875" style="10" customWidth="1"/>
    <col min="5138" max="5138" width="9.44140625" style="10" bestFit="1" customWidth="1"/>
    <col min="5139" max="5139" width="24.33203125" style="10" customWidth="1"/>
    <col min="5140" max="5140" width="15.6640625" style="10" customWidth="1"/>
    <col min="5141" max="5141" width="18.44140625" style="10" customWidth="1"/>
    <col min="5142" max="5142" width="15.5546875" style="10" customWidth="1"/>
    <col min="5143" max="5143" width="21.44140625" style="10" customWidth="1"/>
    <col min="5144" max="5144" width="13.6640625" style="10" customWidth="1"/>
    <col min="5145" max="5377" width="9.109375" style="10"/>
    <col min="5378" max="5378" width="8.88671875" style="10" bestFit="1" customWidth="1"/>
    <col min="5379" max="5379" width="9.44140625" style="10" bestFit="1" customWidth="1"/>
    <col min="5380" max="5380" width="13.109375" style="10" customWidth="1"/>
    <col min="5381" max="5381" width="11.109375" style="10" customWidth="1"/>
    <col min="5382" max="5382" width="40.5546875" style="10" customWidth="1"/>
    <col min="5383" max="5383" width="15" style="10" customWidth="1"/>
    <col min="5384" max="5384" width="56.33203125" style="10" bestFit="1" customWidth="1"/>
    <col min="5385" max="5385" width="12.5546875" style="10" customWidth="1"/>
    <col min="5386" max="5386" width="10.109375" style="10" customWidth="1"/>
    <col min="5387" max="5387" width="12.88671875" style="10" customWidth="1"/>
    <col min="5388" max="5388" width="10.5546875" style="10" bestFit="1" customWidth="1"/>
    <col min="5389" max="5389" width="10.109375" style="10" bestFit="1" customWidth="1"/>
    <col min="5390" max="5390" width="8.109375" style="10" customWidth="1"/>
    <col min="5391" max="5391" width="11.33203125" style="10" customWidth="1"/>
    <col min="5392" max="5392" width="12.109375" style="10" customWidth="1"/>
    <col min="5393" max="5393" width="16.5546875" style="10" customWidth="1"/>
    <col min="5394" max="5394" width="9.44140625" style="10" bestFit="1" customWidth="1"/>
    <col min="5395" max="5395" width="24.33203125" style="10" customWidth="1"/>
    <col min="5396" max="5396" width="15.6640625" style="10" customWidth="1"/>
    <col min="5397" max="5397" width="18.44140625" style="10" customWidth="1"/>
    <col min="5398" max="5398" width="15.5546875" style="10" customWidth="1"/>
    <col min="5399" max="5399" width="21.44140625" style="10" customWidth="1"/>
    <col min="5400" max="5400" width="13.6640625" style="10" customWidth="1"/>
    <col min="5401" max="5633" width="9.109375" style="10"/>
    <col min="5634" max="5634" width="8.88671875" style="10" bestFit="1" customWidth="1"/>
    <col min="5635" max="5635" width="9.44140625" style="10" bestFit="1" customWidth="1"/>
    <col min="5636" max="5636" width="13.109375" style="10" customWidth="1"/>
    <col min="5637" max="5637" width="11.109375" style="10" customWidth="1"/>
    <col min="5638" max="5638" width="40.5546875" style="10" customWidth="1"/>
    <col min="5639" max="5639" width="15" style="10" customWidth="1"/>
    <col min="5640" max="5640" width="56.33203125" style="10" bestFit="1" customWidth="1"/>
    <col min="5641" max="5641" width="12.5546875" style="10" customWidth="1"/>
    <col min="5642" max="5642" width="10.109375" style="10" customWidth="1"/>
    <col min="5643" max="5643" width="12.88671875" style="10" customWidth="1"/>
    <col min="5644" max="5644" width="10.5546875" style="10" bestFit="1" customWidth="1"/>
    <col min="5645" max="5645" width="10.109375" style="10" bestFit="1" customWidth="1"/>
    <col min="5646" max="5646" width="8.109375" style="10" customWidth="1"/>
    <col min="5647" max="5647" width="11.33203125" style="10" customWidth="1"/>
    <col min="5648" max="5648" width="12.109375" style="10" customWidth="1"/>
    <col min="5649" max="5649" width="16.5546875" style="10" customWidth="1"/>
    <col min="5650" max="5650" width="9.44140625" style="10" bestFit="1" customWidth="1"/>
    <col min="5651" max="5651" width="24.33203125" style="10" customWidth="1"/>
    <col min="5652" max="5652" width="15.6640625" style="10" customWidth="1"/>
    <col min="5653" max="5653" width="18.44140625" style="10" customWidth="1"/>
    <col min="5654" max="5654" width="15.5546875" style="10" customWidth="1"/>
    <col min="5655" max="5655" width="21.44140625" style="10" customWidth="1"/>
    <col min="5656" max="5656" width="13.6640625" style="10" customWidth="1"/>
    <col min="5657" max="5889" width="9.109375" style="10"/>
    <col min="5890" max="5890" width="8.88671875" style="10" bestFit="1" customWidth="1"/>
    <col min="5891" max="5891" width="9.44140625" style="10" bestFit="1" customWidth="1"/>
    <col min="5892" max="5892" width="13.109375" style="10" customWidth="1"/>
    <col min="5893" max="5893" width="11.109375" style="10" customWidth="1"/>
    <col min="5894" max="5894" width="40.5546875" style="10" customWidth="1"/>
    <col min="5895" max="5895" width="15" style="10" customWidth="1"/>
    <col min="5896" max="5896" width="56.33203125" style="10" bestFit="1" customWidth="1"/>
    <col min="5897" max="5897" width="12.5546875" style="10" customWidth="1"/>
    <col min="5898" max="5898" width="10.109375" style="10" customWidth="1"/>
    <col min="5899" max="5899" width="12.88671875" style="10" customWidth="1"/>
    <col min="5900" max="5900" width="10.5546875" style="10" bestFit="1" customWidth="1"/>
    <col min="5901" max="5901" width="10.109375" style="10" bestFit="1" customWidth="1"/>
    <col min="5902" max="5902" width="8.109375" style="10" customWidth="1"/>
    <col min="5903" max="5903" width="11.33203125" style="10" customWidth="1"/>
    <col min="5904" max="5904" width="12.109375" style="10" customWidth="1"/>
    <col min="5905" max="5905" width="16.5546875" style="10" customWidth="1"/>
    <col min="5906" max="5906" width="9.44140625" style="10" bestFit="1" customWidth="1"/>
    <col min="5907" max="5907" width="24.33203125" style="10" customWidth="1"/>
    <col min="5908" max="5908" width="15.6640625" style="10" customWidth="1"/>
    <col min="5909" max="5909" width="18.44140625" style="10" customWidth="1"/>
    <col min="5910" max="5910" width="15.5546875" style="10" customWidth="1"/>
    <col min="5911" max="5911" width="21.44140625" style="10" customWidth="1"/>
    <col min="5912" max="5912" width="13.6640625" style="10" customWidth="1"/>
    <col min="5913" max="6145" width="9.109375" style="10"/>
    <col min="6146" max="6146" width="8.88671875" style="10" bestFit="1" customWidth="1"/>
    <col min="6147" max="6147" width="9.44140625" style="10" bestFit="1" customWidth="1"/>
    <col min="6148" max="6148" width="13.109375" style="10" customWidth="1"/>
    <col min="6149" max="6149" width="11.109375" style="10" customWidth="1"/>
    <col min="6150" max="6150" width="40.5546875" style="10" customWidth="1"/>
    <col min="6151" max="6151" width="15" style="10" customWidth="1"/>
    <col min="6152" max="6152" width="56.33203125" style="10" bestFit="1" customWidth="1"/>
    <col min="6153" max="6153" width="12.5546875" style="10" customWidth="1"/>
    <col min="6154" max="6154" width="10.109375" style="10" customWidth="1"/>
    <col min="6155" max="6155" width="12.88671875" style="10" customWidth="1"/>
    <col min="6156" max="6156" width="10.5546875" style="10" bestFit="1" customWidth="1"/>
    <col min="6157" max="6157" width="10.109375" style="10" bestFit="1" customWidth="1"/>
    <col min="6158" max="6158" width="8.109375" style="10" customWidth="1"/>
    <col min="6159" max="6159" width="11.33203125" style="10" customWidth="1"/>
    <col min="6160" max="6160" width="12.109375" style="10" customWidth="1"/>
    <col min="6161" max="6161" width="16.5546875" style="10" customWidth="1"/>
    <col min="6162" max="6162" width="9.44140625" style="10" bestFit="1" customWidth="1"/>
    <col min="6163" max="6163" width="24.33203125" style="10" customWidth="1"/>
    <col min="6164" max="6164" width="15.6640625" style="10" customWidth="1"/>
    <col min="6165" max="6165" width="18.44140625" style="10" customWidth="1"/>
    <col min="6166" max="6166" width="15.5546875" style="10" customWidth="1"/>
    <col min="6167" max="6167" width="21.44140625" style="10" customWidth="1"/>
    <col min="6168" max="6168" width="13.6640625" style="10" customWidth="1"/>
    <col min="6169" max="6401" width="9.109375" style="10"/>
    <col min="6402" max="6402" width="8.88671875" style="10" bestFit="1" customWidth="1"/>
    <col min="6403" max="6403" width="9.44140625" style="10" bestFit="1" customWidth="1"/>
    <col min="6404" max="6404" width="13.109375" style="10" customWidth="1"/>
    <col min="6405" max="6405" width="11.109375" style="10" customWidth="1"/>
    <col min="6406" max="6406" width="40.5546875" style="10" customWidth="1"/>
    <col min="6407" max="6407" width="15" style="10" customWidth="1"/>
    <col min="6408" max="6408" width="56.33203125" style="10" bestFit="1" customWidth="1"/>
    <col min="6409" max="6409" width="12.5546875" style="10" customWidth="1"/>
    <col min="6410" max="6410" width="10.109375" style="10" customWidth="1"/>
    <col min="6411" max="6411" width="12.88671875" style="10" customWidth="1"/>
    <col min="6412" max="6412" width="10.5546875" style="10" bestFit="1" customWidth="1"/>
    <col min="6413" max="6413" width="10.109375" style="10" bestFit="1" customWidth="1"/>
    <col min="6414" max="6414" width="8.109375" style="10" customWidth="1"/>
    <col min="6415" max="6415" width="11.33203125" style="10" customWidth="1"/>
    <col min="6416" max="6416" width="12.109375" style="10" customWidth="1"/>
    <col min="6417" max="6417" width="16.5546875" style="10" customWidth="1"/>
    <col min="6418" max="6418" width="9.44140625" style="10" bestFit="1" customWidth="1"/>
    <col min="6419" max="6419" width="24.33203125" style="10" customWidth="1"/>
    <col min="6420" max="6420" width="15.6640625" style="10" customWidth="1"/>
    <col min="6421" max="6421" width="18.44140625" style="10" customWidth="1"/>
    <col min="6422" max="6422" width="15.5546875" style="10" customWidth="1"/>
    <col min="6423" max="6423" width="21.44140625" style="10" customWidth="1"/>
    <col min="6424" max="6424" width="13.6640625" style="10" customWidth="1"/>
    <col min="6425" max="6657" width="9.109375" style="10"/>
    <col min="6658" max="6658" width="8.88671875" style="10" bestFit="1" customWidth="1"/>
    <col min="6659" max="6659" width="9.44140625" style="10" bestFit="1" customWidth="1"/>
    <col min="6660" max="6660" width="13.109375" style="10" customWidth="1"/>
    <col min="6661" max="6661" width="11.109375" style="10" customWidth="1"/>
    <col min="6662" max="6662" width="40.5546875" style="10" customWidth="1"/>
    <col min="6663" max="6663" width="15" style="10" customWidth="1"/>
    <col min="6664" max="6664" width="56.33203125" style="10" bestFit="1" customWidth="1"/>
    <col min="6665" max="6665" width="12.5546875" style="10" customWidth="1"/>
    <col min="6666" max="6666" width="10.109375" style="10" customWidth="1"/>
    <col min="6667" max="6667" width="12.88671875" style="10" customWidth="1"/>
    <col min="6668" max="6668" width="10.5546875" style="10" bestFit="1" customWidth="1"/>
    <col min="6669" max="6669" width="10.109375" style="10" bestFit="1" customWidth="1"/>
    <col min="6670" max="6670" width="8.109375" style="10" customWidth="1"/>
    <col min="6671" max="6671" width="11.33203125" style="10" customWidth="1"/>
    <col min="6672" max="6672" width="12.109375" style="10" customWidth="1"/>
    <col min="6673" max="6673" width="16.5546875" style="10" customWidth="1"/>
    <col min="6674" max="6674" width="9.44140625" style="10" bestFit="1" customWidth="1"/>
    <col min="6675" max="6675" width="24.33203125" style="10" customWidth="1"/>
    <col min="6676" max="6676" width="15.6640625" style="10" customWidth="1"/>
    <col min="6677" max="6677" width="18.44140625" style="10" customWidth="1"/>
    <col min="6678" max="6678" width="15.5546875" style="10" customWidth="1"/>
    <col min="6679" max="6679" width="21.44140625" style="10" customWidth="1"/>
    <col min="6680" max="6680" width="13.6640625" style="10" customWidth="1"/>
    <col min="6681" max="6913" width="9.109375" style="10"/>
    <col min="6914" max="6914" width="8.88671875" style="10" bestFit="1" customWidth="1"/>
    <col min="6915" max="6915" width="9.44140625" style="10" bestFit="1" customWidth="1"/>
    <col min="6916" max="6916" width="13.109375" style="10" customWidth="1"/>
    <col min="6917" max="6917" width="11.109375" style="10" customWidth="1"/>
    <col min="6918" max="6918" width="40.5546875" style="10" customWidth="1"/>
    <col min="6919" max="6919" width="15" style="10" customWidth="1"/>
    <col min="6920" max="6920" width="56.33203125" style="10" bestFit="1" customWidth="1"/>
    <col min="6921" max="6921" width="12.5546875" style="10" customWidth="1"/>
    <col min="6922" max="6922" width="10.109375" style="10" customWidth="1"/>
    <col min="6923" max="6923" width="12.88671875" style="10" customWidth="1"/>
    <col min="6924" max="6924" width="10.5546875" style="10" bestFit="1" customWidth="1"/>
    <col min="6925" max="6925" width="10.109375" style="10" bestFit="1" customWidth="1"/>
    <col min="6926" max="6926" width="8.109375" style="10" customWidth="1"/>
    <col min="6927" max="6927" width="11.33203125" style="10" customWidth="1"/>
    <col min="6928" max="6928" width="12.109375" style="10" customWidth="1"/>
    <col min="6929" max="6929" width="16.5546875" style="10" customWidth="1"/>
    <col min="6930" max="6930" width="9.44140625" style="10" bestFit="1" customWidth="1"/>
    <col min="6931" max="6931" width="24.33203125" style="10" customWidth="1"/>
    <col min="6932" max="6932" width="15.6640625" style="10" customWidth="1"/>
    <col min="6933" max="6933" width="18.44140625" style="10" customWidth="1"/>
    <col min="6934" max="6934" width="15.5546875" style="10" customWidth="1"/>
    <col min="6935" max="6935" width="21.44140625" style="10" customWidth="1"/>
    <col min="6936" max="6936" width="13.6640625" style="10" customWidth="1"/>
    <col min="6937" max="7169" width="9.109375" style="10"/>
    <col min="7170" max="7170" width="8.88671875" style="10" bestFit="1" customWidth="1"/>
    <col min="7171" max="7171" width="9.44140625" style="10" bestFit="1" customWidth="1"/>
    <col min="7172" max="7172" width="13.109375" style="10" customWidth="1"/>
    <col min="7173" max="7173" width="11.109375" style="10" customWidth="1"/>
    <col min="7174" max="7174" width="40.5546875" style="10" customWidth="1"/>
    <col min="7175" max="7175" width="15" style="10" customWidth="1"/>
    <col min="7176" max="7176" width="56.33203125" style="10" bestFit="1" customWidth="1"/>
    <col min="7177" max="7177" width="12.5546875" style="10" customWidth="1"/>
    <col min="7178" max="7178" width="10.109375" style="10" customWidth="1"/>
    <col min="7179" max="7179" width="12.88671875" style="10" customWidth="1"/>
    <col min="7180" max="7180" width="10.5546875" style="10" bestFit="1" customWidth="1"/>
    <col min="7181" max="7181" width="10.109375" style="10" bestFit="1" customWidth="1"/>
    <col min="7182" max="7182" width="8.109375" style="10" customWidth="1"/>
    <col min="7183" max="7183" width="11.33203125" style="10" customWidth="1"/>
    <col min="7184" max="7184" width="12.109375" style="10" customWidth="1"/>
    <col min="7185" max="7185" width="16.5546875" style="10" customWidth="1"/>
    <col min="7186" max="7186" width="9.44140625" style="10" bestFit="1" customWidth="1"/>
    <col min="7187" max="7187" width="24.33203125" style="10" customWidth="1"/>
    <col min="7188" max="7188" width="15.6640625" style="10" customWidth="1"/>
    <col min="7189" max="7189" width="18.44140625" style="10" customWidth="1"/>
    <col min="7190" max="7190" width="15.5546875" style="10" customWidth="1"/>
    <col min="7191" max="7191" width="21.44140625" style="10" customWidth="1"/>
    <col min="7192" max="7192" width="13.6640625" style="10" customWidth="1"/>
    <col min="7193" max="7425" width="9.109375" style="10"/>
    <col min="7426" max="7426" width="8.88671875" style="10" bestFit="1" customWidth="1"/>
    <col min="7427" max="7427" width="9.44140625" style="10" bestFit="1" customWidth="1"/>
    <col min="7428" max="7428" width="13.109375" style="10" customWidth="1"/>
    <col min="7429" max="7429" width="11.109375" style="10" customWidth="1"/>
    <col min="7430" max="7430" width="40.5546875" style="10" customWidth="1"/>
    <col min="7431" max="7431" width="15" style="10" customWidth="1"/>
    <col min="7432" max="7432" width="56.33203125" style="10" bestFit="1" customWidth="1"/>
    <col min="7433" max="7433" width="12.5546875" style="10" customWidth="1"/>
    <col min="7434" max="7434" width="10.109375" style="10" customWidth="1"/>
    <col min="7435" max="7435" width="12.88671875" style="10" customWidth="1"/>
    <col min="7436" max="7436" width="10.5546875" style="10" bestFit="1" customWidth="1"/>
    <col min="7437" max="7437" width="10.109375" style="10" bestFit="1" customWidth="1"/>
    <col min="7438" max="7438" width="8.109375" style="10" customWidth="1"/>
    <col min="7439" max="7439" width="11.33203125" style="10" customWidth="1"/>
    <col min="7440" max="7440" width="12.109375" style="10" customWidth="1"/>
    <col min="7441" max="7441" width="16.5546875" style="10" customWidth="1"/>
    <col min="7442" max="7442" width="9.44140625" style="10" bestFit="1" customWidth="1"/>
    <col min="7443" max="7443" width="24.33203125" style="10" customWidth="1"/>
    <col min="7444" max="7444" width="15.6640625" style="10" customWidth="1"/>
    <col min="7445" max="7445" width="18.44140625" style="10" customWidth="1"/>
    <col min="7446" max="7446" width="15.5546875" style="10" customWidth="1"/>
    <col min="7447" max="7447" width="21.44140625" style="10" customWidth="1"/>
    <col min="7448" max="7448" width="13.6640625" style="10" customWidth="1"/>
    <col min="7449" max="7681" width="9.109375" style="10"/>
    <col min="7682" max="7682" width="8.88671875" style="10" bestFit="1" customWidth="1"/>
    <col min="7683" max="7683" width="9.44140625" style="10" bestFit="1" customWidth="1"/>
    <col min="7684" max="7684" width="13.109375" style="10" customWidth="1"/>
    <col min="7685" max="7685" width="11.109375" style="10" customWidth="1"/>
    <col min="7686" max="7686" width="40.5546875" style="10" customWidth="1"/>
    <col min="7687" max="7687" width="15" style="10" customWidth="1"/>
    <col min="7688" max="7688" width="56.33203125" style="10" bestFit="1" customWidth="1"/>
    <col min="7689" max="7689" width="12.5546875" style="10" customWidth="1"/>
    <col min="7690" max="7690" width="10.109375" style="10" customWidth="1"/>
    <col min="7691" max="7691" width="12.88671875" style="10" customWidth="1"/>
    <col min="7692" max="7692" width="10.5546875" style="10" bestFit="1" customWidth="1"/>
    <col min="7693" max="7693" width="10.109375" style="10" bestFit="1" customWidth="1"/>
    <col min="7694" max="7694" width="8.109375" style="10" customWidth="1"/>
    <col min="7695" max="7695" width="11.33203125" style="10" customWidth="1"/>
    <col min="7696" max="7696" width="12.109375" style="10" customWidth="1"/>
    <col min="7697" max="7697" width="16.5546875" style="10" customWidth="1"/>
    <col min="7698" max="7698" width="9.44140625" style="10" bestFit="1" customWidth="1"/>
    <col min="7699" max="7699" width="24.33203125" style="10" customWidth="1"/>
    <col min="7700" max="7700" width="15.6640625" style="10" customWidth="1"/>
    <col min="7701" max="7701" width="18.44140625" style="10" customWidth="1"/>
    <col min="7702" max="7702" width="15.5546875" style="10" customWidth="1"/>
    <col min="7703" max="7703" width="21.44140625" style="10" customWidth="1"/>
    <col min="7704" max="7704" width="13.6640625" style="10" customWidth="1"/>
    <col min="7705" max="7937" width="9.109375" style="10"/>
    <col min="7938" max="7938" width="8.88671875" style="10" bestFit="1" customWidth="1"/>
    <col min="7939" max="7939" width="9.44140625" style="10" bestFit="1" customWidth="1"/>
    <col min="7940" max="7940" width="13.109375" style="10" customWidth="1"/>
    <col min="7941" max="7941" width="11.109375" style="10" customWidth="1"/>
    <col min="7942" max="7942" width="40.5546875" style="10" customWidth="1"/>
    <col min="7943" max="7943" width="15" style="10" customWidth="1"/>
    <col min="7944" max="7944" width="56.33203125" style="10" bestFit="1" customWidth="1"/>
    <col min="7945" max="7945" width="12.5546875" style="10" customWidth="1"/>
    <col min="7946" max="7946" width="10.109375" style="10" customWidth="1"/>
    <col min="7947" max="7947" width="12.88671875" style="10" customWidth="1"/>
    <col min="7948" max="7948" width="10.5546875" style="10" bestFit="1" customWidth="1"/>
    <col min="7949" max="7949" width="10.109375" style="10" bestFit="1" customWidth="1"/>
    <col min="7950" max="7950" width="8.109375" style="10" customWidth="1"/>
    <col min="7951" max="7951" width="11.33203125" style="10" customWidth="1"/>
    <col min="7952" max="7952" width="12.109375" style="10" customWidth="1"/>
    <col min="7953" max="7953" width="16.5546875" style="10" customWidth="1"/>
    <col min="7954" max="7954" width="9.44140625" style="10" bestFit="1" customWidth="1"/>
    <col min="7955" max="7955" width="24.33203125" style="10" customWidth="1"/>
    <col min="7956" max="7956" width="15.6640625" style="10" customWidth="1"/>
    <col min="7957" max="7957" width="18.44140625" style="10" customWidth="1"/>
    <col min="7958" max="7958" width="15.5546875" style="10" customWidth="1"/>
    <col min="7959" max="7959" width="21.44140625" style="10" customWidth="1"/>
    <col min="7960" max="7960" width="13.6640625" style="10" customWidth="1"/>
    <col min="7961" max="8193" width="9.109375" style="10"/>
    <col min="8194" max="8194" width="8.88671875" style="10" bestFit="1" customWidth="1"/>
    <col min="8195" max="8195" width="9.44140625" style="10" bestFit="1" customWidth="1"/>
    <col min="8196" max="8196" width="13.109375" style="10" customWidth="1"/>
    <col min="8197" max="8197" width="11.109375" style="10" customWidth="1"/>
    <col min="8198" max="8198" width="40.5546875" style="10" customWidth="1"/>
    <col min="8199" max="8199" width="15" style="10" customWidth="1"/>
    <col min="8200" max="8200" width="56.33203125" style="10" bestFit="1" customWidth="1"/>
    <col min="8201" max="8201" width="12.5546875" style="10" customWidth="1"/>
    <col min="8202" max="8202" width="10.109375" style="10" customWidth="1"/>
    <col min="8203" max="8203" width="12.88671875" style="10" customWidth="1"/>
    <col min="8204" max="8204" width="10.5546875" style="10" bestFit="1" customWidth="1"/>
    <col min="8205" max="8205" width="10.109375" style="10" bestFit="1" customWidth="1"/>
    <col min="8206" max="8206" width="8.109375" style="10" customWidth="1"/>
    <col min="8207" max="8207" width="11.33203125" style="10" customWidth="1"/>
    <col min="8208" max="8208" width="12.109375" style="10" customWidth="1"/>
    <col min="8209" max="8209" width="16.5546875" style="10" customWidth="1"/>
    <col min="8210" max="8210" width="9.44140625" style="10" bestFit="1" customWidth="1"/>
    <col min="8211" max="8211" width="24.33203125" style="10" customWidth="1"/>
    <col min="8212" max="8212" width="15.6640625" style="10" customWidth="1"/>
    <col min="8213" max="8213" width="18.44140625" style="10" customWidth="1"/>
    <col min="8214" max="8214" width="15.5546875" style="10" customWidth="1"/>
    <col min="8215" max="8215" width="21.44140625" style="10" customWidth="1"/>
    <col min="8216" max="8216" width="13.6640625" style="10" customWidth="1"/>
    <col min="8217" max="8449" width="9.109375" style="10"/>
    <col min="8450" max="8450" width="8.88671875" style="10" bestFit="1" customWidth="1"/>
    <col min="8451" max="8451" width="9.44140625" style="10" bestFit="1" customWidth="1"/>
    <col min="8452" max="8452" width="13.109375" style="10" customWidth="1"/>
    <col min="8453" max="8453" width="11.109375" style="10" customWidth="1"/>
    <col min="8454" max="8454" width="40.5546875" style="10" customWidth="1"/>
    <col min="8455" max="8455" width="15" style="10" customWidth="1"/>
    <col min="8456" max="8456" width="56.33203125" style="10" bestFit="1" customWidth="1"/>
    <col min="8457" max="8457" width="12.5546875" style="10" customWidth="1"/>
    <col min="8458" max="8458" width="10.109375" style="10" customWidth="1"/>
    <col min="8459" max="8459" width="12.88671875" style="10" customWidth="1"/>
    <col min="8460" max="8460" width="10.5546875" style="10" bestFit="1" customWidth="1"/>
    <col min="8461" max="8461" width="10.109375" style="10" bestFit="1" customWidth="1"/>
    <col min="8462" max="8462" width="8.109375" style="10" customWidth="1"/>
    <col min="8463" max="8463" width="11.33203125" style="10" customWidth="1"/>
    <col min="8464" max="8464" width="12.109375" style="10" customWidth="1"/>
    <col min="8465" max="8465" width="16.5546875" style="10" customWidth="1"/>
    <col min="8466" max="8466" width="9.44140625" style="10" bestFit="1" customWidth="1"/>
    <col min="8467" max="8467" width="24.33203125" style="10" customWidth="1"/>
    <col min="8468" max="8468" width="15.6640625" style="10" customWidth="1"/>
    <col min="8469" max="8469" width="18.44140625" style="10" customWidth="1"/>
    <col min="8470" max="8470" width="15.5546875" style="10" customWidth="1"/>
    <col min="8471" max="8471" width="21.44140625" style="10" customWidth="1"/>
    <col min="8472" max="8472" width="13.6640625" style="10" customWidth="1"/>
    <col min="8473" max="8705" width="9.109375" style="10"/>
    <col min="8706" max="8706" width="8.88671875" style="10" bestFit="1" customWidth="1"/>
    <col min="8707" max="8707" width="9.44140625" style="10" bestFit="1" customWidth="1"/>
    <col min="8708" max="8708" width="13.109375" style="10" customWidth="1"/>
    <col min="8709" max="8709" width="11.109375" style="10" customWidth="1"/>
    <col min="8710" max="8710" width="40.5546875" style="10" customWidth="1"/>
    <col min="8711" max="8711" width="15" style="10" customWidth="1"/>
    <col min="8712" max="8712" width="56.33203125" style="10" bestFit="1" customWidth="1"/>
    <col min="8713" max="8713" width="12.5546875" style="10" customWidth="1"/>
    <col min="8714" max="8714" width="10.109375" style="10" customWidth="1"/>
    <col min="8715" max="8715" width="12.88671875" style="10" customWidth="1"/>
    <col min="8716" max="8716" width="10.5546875" style="10" bestFit="1" customWidth="1"/>
    <col min="8717" max="8717" width="10.109375" style="10" bestFit="1" customWidth="1"/>
    <col min="8718" max="8718" width="8.109375" style="10" customWidth="1"/>
    <col min="8719" max="8719" width="11.33203125" style="10" customWidth="1"/>
    <col min="8720" max="8720" width="12.109375" style="10" customWidth="1"/>
    <col min="8721" max="8721" width="16.5546875" style="10" customWidth="1"/>
    <col min="8722" max="8722" width="9.44140625" style="10" bestFit="1" customWidth="1"/>
    <col min="8723" max="8723" width="24.33203125" style="10" customWidth="1"/>
    <col min="8724" max="8724" width="15.6640625" style="10" customWidth="1"/>
    <col min="8725" max="8725" width="18.44140625" style="10" customWidth="1"/>
    <col min="8726" max="8726" width="15.5546875" style="10" customWidth="1"/>
    <col min="8727" max="8727" width="21.44140625" style="10" customWidth="1"/>
    <col min="8728" max="8728" width="13.6640625" style="10" customWidth="1"/>
    <col min="8729" max="8961" width="9.109375" style="10"/>
    <col min="8962" max="8962" width="8.88671875" style="10" bestFit="1" customWidth="1"/>
    <col min="8963" max="8963" width="9.44140625" style="10" bestFit="1" customWidth="1"/>
    <col min="8964" max="8964" width="13.109375" style="10" customWidth="1"/>
    <col min="8965" max="8965" width="11.109375" style="10" customWidth="1"/>
    <col min="8966" max="8966" width="40.5546875" style="10" customWidth="1"/>
    <col min="8967" max="8967" width="15" style="10" customWidth="1"/>
    <col min="8968" max="8968" width="56.33203125" style="10" bestFit="1" customWidth="1"/>
    <col min="8969" max="8969" width="12.5546875" style="10" customWidth="1"/>
    <col min="8970" max="8970" width="10.109375" style="10" customWidth="1"/>
    <col min="8971" max="8971" width="12.88671875" style="10" customWidth="1"/>
    <col min="8972" max="8972" width="10.5546875" style="10" bestFit="1" customWidth="1"/>
    <col min="8973" max="8973" width="10.109375" style="10" bestFit="1" customWidth="1"/>
    <col min="8974" max="8974" width="8.109375" style="10" customWidth="1"/>
    <col min="8975" max="8975" width="11.33203125" style="10" customWidth="1"/>
    <col min="8976" max="8976" width="12.109375" style="10" customWidth="1"/>
    <col min="8977" max="8977" width="16.5546875" style="10" customWidth="1"/>
    <col min="8978" max="8978" width="9.44140625" style="10" bestFit="1" customWidth="1"/>
    <col min="8979" max="8979" width="24.33203125" style="10" customWidth="1"/>
    <col min="8980" max="8980" width="15.6640625" style="10" customWidth="1"/>
    <col min="8981" max="8981" width="18.44140625" style="10" customWidth="1"/>
    <col min="8982" max="8982" width="15.5546875" style="10" customWidth="1"/>
    <col min="8983" max="8983" width="21.44140625" style="10" customWidth="1"/>
    <col min="8984" max="8984" width="13.6640625" style="10" customWidth="1"/>
    <col min="8985" max="9217" width="9.109375" style="10"/>
    <col min="9218" max="9218" width="8.88671875" style="10" bestFit="1" customWidth="1"/>
    <col min="9219" max="9219" width="9.44140625" style="10" bestFit="1" customWidth="1"/>
    <col min="9220" max="9220" width="13.109375" style="10" customWidth="1"/>
    <col min="9221" max="9221" width="11.109375" style="10" customWidth="1"/>
    <col min="9222" max="9222" width="40.5546875" style="10" customWidth="1"/>
    <col min="9223" max="9223" width="15" style="10" customWidth="1"/>
    <col min="9224" max="9224" width="56.33203125" style="10" bestFit="1" customWidth="1"/>
    <col min="9225" max="9225" width="12.5546875" style="10" customWidth="1"/>
    <col min="9226" max="9226" width="10.109375" style="10" customWidth="1"/>
    <col min="9227" max="9227" width="12.88671875" style="10" customWidth="1"/>
    <col min="9228" max="9228" width="10.5546875" style="10" bestFit="1" customWidth="1"/>
    <col min="9229" max="9229" width="10.109375" style="10" bestFit="1" customWidth="1"/>
    <col min="9230" max="9230" width="8.109375" style="10" customWidth="1"/>
    <col min="9231" max="9231" width="11.33203125" style="10" customWidth="1"/>
    <col min="9232" max="9232" width="12.109375" style="10" customWidth="1"/>
    <col min="9233" max="9233" width="16.5546875" style="10" customWidth="1"/>
    <col min="9234" max="9234" width="9.44140625" style="10" bestFit="1" customWidth="1"/>
    <col min="9235" max="9235" width="24.33203125" style="10" customWidth="1"/>
    <col min="9236" max="9236" width="15.6640625" style="10" customWidth="1"/>
    <col min="9237" max="9237" width="18.44140625" style="10" customWidth="1"/>
    <col min="9238" max="9238" width="15.5546875" style="10" customWidth="1"/>
    <col min="9239" max="9239" width="21.44140625" style="10" customWidth="1"/>
    <col min="9240" max="9240" width="13.6640625" style="10" customWidth="1"/>
    <col min="9241" max="9473" width="9.109375" style="10"/>
    <col min="9474" max="9474" width="8.88671875" style="10" bestFit="1" customWidth="1"/>
    <col min="9475" max="9475" width="9.44140625" style="10" bestFit="1" customWidth="1"/>
    <col min="9476" max="9476" width="13.109375" style="10" customWidth="1"/>
    <col min="9477" max="9477" width="11.109375" style="10" customWidth="1"/>
    <col min="9478" max="9478" width="40.5546875" style="10" customWidth="1"/>
    <col min="9479" max="9479" width="15" style="10" customWidth="1"/>
    <col min="9480" max="9480" width="56.33203125" style="10" bestFit="1" customWidth="1"/>
    <col min="9481" max="9481" width="12.5546875" style="10" customWidth="1"/>
    <col min="9482" max="9482" width="10.109375" style="10" customWidth="1"/>
    <col min="9483" max="9483" width="12.88671875" style="10" customWidth="1"/>
    <col min="9484" max="9484" width="10.5546875" style="10" bestFit="1" customWidth="1"/>
    <col min="9485" max="9485" width="10.109375" style="10" bestFit="1" customWidth="1"/>
    <col min="9486" max="9486" width="8.109375" style="10" customWidth="1"/>
    <col min="9487" max="9487" width="11.33203125" style="10" customWidth="1"/>
    <col min="9488" max="9488" width="12.109375" style="10" customWidth="1"/>
    <col min="9489" max="9489" width="16.5546875" style="10" customWidth="1"/>
    <col min="9490" max="9490" width="9.44140625" style="10" bestFit="1" customWidth="1"/>
    <col min="9491" max="9491" width="24.33203125" style="10" customWidth="1"/>
    <col min="9492" max="9492" width="15.6640625" style="10" customWidth="1"/>
    <col min="9493" max="9493" width="18.44140625" style="10" customWidth="1"/>
    <col min="9494" max="9494" width="15.5546875" style="10" customWidth="1"/>
    <col min="9495" max="9495" width="21.44140625" style="10" customWidth="1"/>
    <col min="9496" max="9496" width="13.6640625" style="10" customWidth="1"/>
    <col min="9497" max="9729" width="9.109375" style="10"/>
    <col min="9730" max="9730" width="8.88671875" style="10" bestFit="1" customWidth="1"/>
    <col min="9731" max="9731" width="9.44140625" style="10" bestFit="1" customWidth="1"/>
    <col min="9732" max="9732" width="13.109375" style="10" customWidth="1"/>
    <col min="9733" max="9733" width="11.109375" style="10" customWidth="1"/>
    <col min="9734" max="9734" width="40.5546875" style="10" customWidth="1"/>
    <col min="9735" max="9735" width="15" style="10" customWidth="1"/>
    <col min="9736" max="9736" width="56.33203125" style="10" bestFit="1" customWidth="1"/>
    <col min="9737" max="9737" width="12.5546875" style="10" customWidth="1"/>
    <col min="9738" max="9738" width="10.109375" style="10" customWidth="1"/>
    <col min="9739" max="9739" width="12.88671875" style="10" customWidth="1"/>
    <col min="9740" max="9740" width="10.5546875" style="10" bestFit="1" customWidth="1"/>
    <col min="9741" max="9741" width="10.109375" style="10" bestFit="1" customWidth="1"/>
    <col min="9742" max="9742" width="8.109375" style="10" customWidth="1"/>
    <col min="9743" max="9743" width="11.33203125" style="10" customWidth="1"/>
    <col min="9744" max="9744" width="12.109375" style="10" customWidth="1"/>
    <col min="9745" max="9745" width="16.5546875" style="10" customWidth="1"/>
    <col min="9746" max="9746" width="9.44140625" style="10" bestFit="1" customWidth="1"/>
    <col min="9747" max="9747" width="24.33203125" style="10" customWidth="1"/>
    <col min="9748" max="9748" width="15.6640625" style="10" customWidth="1"/>
    <col min="9749" max="9749" width="18.44140625" style="10" customWidth="1"/>
    <col min="9750" max="9750" width="15.5546875" style="10" customWidth="1"/>
    <col min="9751" max="9751" width="21.44140625" style="10" customWidth="1"/>
    <col min="9752" max="9752" width="13.6640625" style="10" customWidth="1"/>
    <col min="9753" max="9985" width="9.109375" style="10"/>
    <col min="9986" max="9986" width="8.88671875" style="10" bestFit="1" customWidth="1"/>
    <col min="9987" max="9987" width="9.44140625" style="10" bestFit="1" customWidth="1"/>
    <col min="9988" max="9988" width="13.109375" style="10" customWidth="1"/>
    <col min="9989" max="9989" width="11.109375" style="10" customWidth="1"/>
    <col min="9990" max="9990" width="40.5546875" style="10" customWidth="1"/>
    <col min="9991" max="9991" width="15" style="10" customWidth="1"/>
    <col min="9992" max="9992" width="56.33203125" style="10" bestFit="1" customWidth="1"/>
    <col min="9993" max="9993" width="12.5546875" style="10" customWidth="1"/>
    <col min="9994" max="9994" width="10.109375" style="10" customWidth="1"/>
    <col min="9995" max="9995" width="12.88671875" style="10" customWidth="1"/>
    <col min="9996" max="9996" width="10.5546875" style="10" bestFit="1" customWidth="1"/>
    <col min="9997" max="9997" width="10.109375" style="10" bestFit="1" customWidth="1"/>
    <col min="9998" max="9998" width="8.109375" style="10" customWidth="1"/>
    <col min="9999" max="9999" width="11.33203125" style="10" customWidth="1"/>
    <col min="10000" max="10000" width="12.109375" style="10" customWidth="1"/>
    <col min="10001" max="10001" width="16.5546875" style="10" customWidth="1"/>
    <col min="10002" max="10002" width="9.44140625" style="10" bestFit="1" customWidth="1"/>
    <col min="10003" max="10003" width="24.33203125" style="10" customWidth="1"/>
    <col min="10004" max="10004" width="15.6640625" style="10" customWidth="1"/>
    <col min="10005" max="10005" width="18.44140625" style="10" customWidth="1"/>
    <col min="10006" max="10006" width="15.5546875" style="10" customWidth="1"/>
    <col min="10007" max="10007" width="21.44140625" style="10" customWidth="1"/>
    <col min="10008" max="10008" width="13.6640625" style="10" customWidth="1"/>
    <col min="10009" max="10241" width="9.109375" style="10"/>
    <col min="10242" max="10242" width="8.88671875" style="10" bestFit="1" customWidth="1"/>
    <col min="10243" max="10243" width="9.44140625" style="10" bestFit="1" customWidth="1"/>
    <col min="10244" max="10244" width="13.109375" style="10" customWidth="1"/>
    <col min="10245" max="10245" width="11.109375" style="10" customWidth="1"/>
    <col min="10246" max="10246" width="40.5546875" style="10" customWidth="1"/>
    <col min="10247" max="10247" width="15" style="10" customWidth="1"/>
    <col min="10248" max="10248" width="56.33203125" style="10" bestFit="1" customWidth="1"/>
    <col min="10249" max="10249" width="12.5546875" style="10" customWidth="1"/>
    <col min="10250" max="10250" width="10.109375" style="10" customWidth="1"/>
    <col min="10251" max="10251" width="12.88671875" style="10" customWidth="1"/>
    <col min="10252" max="10252" width="10.5546875" style="10" bestFit="1" customWidth="1"/>
    <col min="10253" max="10253" width="10.109375" style="10" bestFit="1" customWidth="1"/>
    <col min="10254" max="10254" width="8.109375" style="10" customWidth="1"/>
    <col min="10255" max="10255" width="11.33203125" style="10" customWidth="1"/>
    <col min="10256" max="10256" width="12.109375" style="10" customWidth="1"/>
    <col min="10257" max="10257" width="16.5546875" style="10" customWidth="1"/>
    <col min="10258" max="10258" width="9.44140625" style="10" bestFit="1" customWidth="1"/>
    <col min="10259" max="10259" width="24.33203125" style="10" customWidth="1"/>
    <col min="10260" max="10260" width="15.6640625" style="10" customWidth="1"/>
    <col min="10261" max="10261" width="18.44140625" style="10" customWidth="1"/>
    <col min="10262" max="10262" width="15.5546875" style="10" customWidth="1"/>
    <col min="10263" max="10263" width="21.44140625" style="10" customWidth="1"/>
    <col min="10264" max="10264" width="13.6640625" style="10" customWidth="1"/>
    <col min="10265" max="10497" width="9.109375" style="10"/>
    <col min="10498" max="10498" width="8.88671875" style="10" bestFit="1" customWidth="1"/>
    <col min="10499" max="10499" width="9.44140625" style="10" bestFit="1" customWidth="1"/>
    <col min="10500" max="10500" width="13.109375" style="10" customWidth="1"/>
    <col min="10501" max="10501" width="11.109375" style="10" customWidth="1"/>
    <col min="10502" max="10502" width="40.5546875" style="10" customWidth="1"/>
    <col min="10503" max="10503" width="15" style="10" customWidth="1"/>
    <col min="10504" max="10504" width="56.33203125" style="10" bestFit="1" customWidth="1"/>
    <col min="10505" max="10505" width="12.5546875" style="10" customWidth="1"/>
    <col min="10506" max="10506" width="10.109375" style="10" customWidth="1"/>
    <col min="10507" max="10507" width="12.88671875" style="10" customWidth="1"/>
    <col min="10508" max="10508" width="10.5546875" style="10" bestFit="1" customWidth="1"/>
    <col min="10509" max="10509" width="10.109375" style="10" bestFit="1" customWidth="1"/>
    <col min="10510" max="10510" width="8.109375" style="10" customWidth="1"/>
    <col min="10511" max="10511" width="11.33203125" style="10" customWidth="1"/>
    <col min="10512" max="10512" width="12.109375" style="10" customWidth="1"/>
    <col min="10513" max="10513" width="16.5546875" style="10" customWidth="1"/>
    <col min="10514" max="10514" width="9.44140625" style="10" bestFit="1" customWidth="1"/>
    <col min="10515" max="10515" width="24.33203125" style="10" customWidth="1"/>
    <col min="10516" max="10516" width="15.6640625" style="10" customWidth="1"/>
    <col min="10517" max="10517" width="18.44140625" style="10" customWidth="1"/>
    <col min="10518" max="10518" width="15.5546875" style="10" customWidth="1"/>
    <col min="10519" max="10519" width="21.44140625" style="10" customWidth="1"/>
    <col min="10520" max="10520" width="13.6640625" style="10" customWidth="1"/>
    <col min="10521" max="10753" width="9.109375" style="10"/>
    <col min="10754" max="10754" width="8.88671875" style="10" bestFit="1" customWidth="1"/>
    <col min="10755" max="10755" width="9.44140625" style="10" bestFit="1" customWidth="1"/>
    <col min="10756" max="10756" width="13.109375" style="10" customWidth="1"/>
    <col min="10757" max="10757" width="11.109375" style="10" customWidth="1"/>
    <col min="10758" max="10758" width="40.5546875" style="10" customWidth="1"/>
    <col min="10759" max="10759" width="15" style="10" customWidth="1"/>
    <col min="10760" max="10760" width="56.33203125" style="10" bestFit="1" customWidth="1"/>
    <col min="10761" max="10761" width="12.5546875" style="10" customWidth="1"/>
    <col min="10762" max="10762" width="10.109375" style="10" customWidth="1"/>
    <col min="10763" max="10763" width="12.88671875" style="10" customWidth="1"/>
    <col min="10764" max="10764" width="10.5546875" style="10" bestFit="1" customWidth="1"/>
    <col min="10765" max="10765" width="10.109375" style="10" bestFit="1" customWidth="1"/>
    <col min="10766" max="10766" width="8.109375" style="10" customWidth="1"/>
    <col min="10767" max="10767" width="11.33203125" style="10" customWidth="1"/>
    <col min="10768" max="10768" width="12.109375" style="10" customWidth="1"/>
    <col min="10769" max="10769" width="16.5546875" style="10" customWidth="1"/>
    <col min="10770" max="10770" width="9.44140625" style="10" bestFit="1" customWidth="1"/>
    <col min="10771" max="10771" width="24.33203125" style="10" customWidth="1"/>
    <col min="10772" max="10772" width="15.6640625" style="10" customWidth="1"/>
    <col min="10773" max="10773" width="18.44140625" style="10" customWidth="1"/>
    <col min="10774" max="10774" width="15.5546875" style="10" customWidth="1"/>
    <col min="10775" max="10775" width="21.44140625" style="10" customWidth="1"/>
    <col min="10776" max="10776" width="13.6640625" style="10" customWidth="1"/>
    <col min="10777" max="11009" width="9.109375" style="10"/>
    <col min="11010" max="11010" width="8.88671875" style="10" bestFit="1" customWidth="1"/>
    <col min="11011" max="11011" width="9.44140625" style="10" bestFit="1" customWidth="1"/>
    <col min="11012" max="11012" width="13.109375" style="10" customWidth="1"/>
    <col min="11013" max="11013" width="11.109375" style="10" customWidth="1"/>
    <col min="11014" max="11014" width="40.5546875" style="10" customWidth="1"/>
    <col min="11015" max="11015" width="15" style="10" customWidth="1"/>
    <col min="11016" max="11016" width="56.33203125" style="10" bestFit="1" customWidth="1"/>
    <col min="11017" max="11017" width="12.5546875" style="10" customWidth="1"/>
    <col min="11018" max="11018" width="10.109375" style="10" customWidth="1"/>
    <col min="11019" max="11019" width="12.88671875" style="10" customWidth="1"/>
    <col min="11020" max="11020" width="10.5546875" style="10" bestFit="1" customWidth="1"/>
    <col min="11021" max="11021" width="10.109375" style="10" bestFit="1" customWidth="1"/>
    <col min="11022" max="11022" width="8.109375" style="10" customWidth="1"/>
    <col min="11023" max="11023" width="11.33203125" style="10" customWidth="1"/>
    <col min="11024" max="11024" width="12.109375" style="10" customWidth="1"/>
    <col min="11025" max="11025" width="16.5546875" style="10" customWidth="1"/>
    <col min="11026" max="11026" width="9.44140625" style="10" bestFit="1" customWidth="1"/>
    <col min="11027" max="11027" width="24.33203125" style="10" customWidth="1"/>
    <col min="11028" max="11028" width="15.6640625" style="10" customWidth="1"/>
    <col min="11029" max="11029" width="18.44140625" style="10" customWidth="1"/>
    <col min="11030" max="11030" width="15.5546875" style="10" customWidth="1"/>
    <col min="11031" max="11031" width="21.44140625" style="10" customWidth="1"/>
    <col min="11032" max="11032" width="13.6640625" style="10" customWidth="1"/>
    <col min="11033" max="11265" width="9.109375" style="10"/>
    <col min="11266" max="11266" width="8.88671875" style="10" bestFit="1" customWidth="1"/>
    <col min="11267" max="11267" width="9.44140625" style="10" bestFit="1" customWidth="1"/>
    <col min="11268" max="11268" width="13.109375" style="10" customWidth="1"/>
    <col min="11269" max="11269" width="11.109375" style="10" customWidth="1"/>
    <col min="11270" max="11270" width="40.5546875" style="10" customWidth="1"/>
    <col min="11271" max="11271" width="15" style="10" customWidth="1"/>
    <col min="11272" max="11272" width="56.33203125" style="10" bestFit="1" customWidth="1"/>
    <col min="11273" max="11273" width="12.5546875" style="10" customWidth="1"/>
    <col min="11274" max="11274" width="10.109375" style="10" customWidth="1"/>
    <col min="11275" max="11275" width="12.88671875" style="10" customWidth="1"/>
    <col min="11276" max="11276" width="10.5546875" style="10" bestFit="1" customWidth="1"/>
    <col min="11277" max="11277" width="10.109375" style="10" bestFit="1" customWidth="1"/>
    <col min="11278" max="11278" width="8.109375" style="10" customWidth="1"/>
    <col min="11279" max="11279" width="11.33203125" style="10" customWidth="1"/>
    <col min="11280" max="11280" width="12.109375" style="10" customWidth="1"/>
    <col min="11281" max="11281" width="16.5546875" style="10" customWidth="1"/>
    <col min="11282" max="11282" width="9.44140625" style="10" bestFit="1" customWidth="1"/>
    <col min="11283" max="11283" width="24.33203125" style="10" customWidth="1"/>
    <col min="11284" max="11284" width="15.6640625" style="10" customWidth="1"/>
    <col min="11285" max="11285" width="18.44140625" style="10" customWidth="1"/>
    <col min="11286" max="11286" width="15.5546875" style="10" customWidth="1"/>
    <col min="11287" max="11287" width="21.44140625" style="10" customWidth="1"/>
    <col min="11288" max="11288" width="13.6640625" style="10" customWidth="1"/>
    <col min="11289" max="11521" width="9.109375" style="10"/>
    <col min="11522" max="11522" width="8.88671875" style="10" bestFit="1" customWidth="1"/>
    <col min="11523" max="11523" width="9.44140625" style="10" bestFit="1" customWidth="1"/>
    <col min="11524" max="11524" width="13.109375" style="10" customWidth="1"/>
    <col min="11525" max="11525" width="11.109375" style="10" customWidth="1"/>
    <col min="11526" max="11526" width="40.5546875" style="10" customWidth="1"/>
    <col min="11527" max="11527" width="15" style="10" customWidth="1"/>
    <col min="11528" max="11528" width="56.33203125" style="10" bestFit="1" customWidth="1"/>
    <col min="11529" max="11529" width="12.5546875" style="10" customWidth="1"/>
    <col min="11530" max="11530" width="10.109375" style="10" customWidth="1"/>
    <col min="11531" max="11531" width="12.88671875" style="10" customWidth="1"/>
    <col min="11532" max="11532" width="10.5546875" style="10" bestFit="1" customWidth="1"/>
    <col min="11533" max="11533" width="10.109375" style="10" bestFit="1" customWidth="1"/>
    <col min="11534" max="11534" width="8.109375" style="10" customWidth="1"/>
    <col min="11535" max="11535" width="11.33203125" style="10" customWidth="1"/>
    <col min="11536" max="11536" width="12.109375" style="10" customWidth="1"/>
    <col min="11537" max="11537" width="16.5546875" style="10" customWidth="1"/>
    <col min="11538" max="11538" width="9.44140625" style="10" bestFit="1" customWidth="1"/>
    <col min="11539" max="11539" width="24.33203125" style="10" customWidth="1"/>
    <col min="11540" max="11540" width="15.6640625" style="10" customWidth="1"/>
    <col min="11541" max="11541" width="18.44140625" style="10" customWidth="1"/>
    <col min="11542" max="11542" width="15.5546875" style="10" customWidth="1"/>
    <col min="11543" max="11543" width="21.44140625" style="10" customWidth="1"/>
    <col min="11544" max="11544" width="13.6640625" style="10" customWidth="1"/>
    <col min="11545" max="11777" width="9.109375" style="10"/>
    <col min="11778" max="11778" width="8.88671875" style="10" bestFit="1" customWidth="1"/>
    <col min="11779" max="11779" width="9.44140625" style="10" bestFit="1" customWidth="1"/>
    <col min="11780" max="11780" width="13.109375" style="10" customWidth="1"/>
    <col min="11781" max="11781" width="11.109375" style="10" customWidth="1"/>
    <col min="11782" max="11782" width="40.5546875" style="10" customWidth="1"/>
    <col min="11783" max="11783" width="15" style="10" customWidth="1"/>
    <col min="11784" max="11784" width="56.33203125" style="10" bestFit="1" customWidth="1"/>
    <col min="11785" max="11785" width="12.5546875" style="10" customWidth="1"/>
    <col min="11786" max="11786" width="10.109375" style="10" customWidth="1"/>
    <col min="11787" max="11787" width="12.88671875" style="10" customWidth="1"/>
    <col min="11788" max="11788" width="10.5546875" style="10" bestFit="1" customWidth="1"/>
    <col min="11789" max="11789" width="10.109375" style="10" bestFit="1" customWidth="1"/>
    <col min="11790" max="11790" width="8.109375" style="10" customWidth="1"/>
    <col min="11791" max="11791" width="11.33203125" style="10" customWidth="1"/>
    <col min="11792" max="11792" width="12.109375" style="10" customWidth="1"/>
    <col min="11793" max="11793" width="16.5546875" style="10" customWidth="1"/>
    <col min="11794" max="11794" width="9.44140625" style="10" bestFit="1" customWidth="1"/>
    <col min="11795" max="11795" width="24.33203125" style="10" customWidth="1"/>
    <col min="11796" max="11796" width="15.6640625" style="10" customWidth="1"/>
    <col min="11797" max="11797" width="18.44140625" style="10" customWidth="1"/>
    <col min="11798" max="11798" width="15.5546875" style="10" customWidth="1"/>
    <col min="11799" max="11799" width="21.44140625" style="10" customWidth="1"/>
    <col min="11800" max="11800" width="13.6640625" style="10" customWidth="1"/>
    <col min="11801" max="12033" width="9.109375" style="10"/>
    <col min="12034" max="12034" width="8.88671875" style="10" bestFit="1" customWidth="1"/>
    <col min="12035" max="12035" width="9.44140625" style="10" bestFit="1" customWidth="1"/>
    <col min="12036" max="12036" width="13.109375" style="10" customWidth="1"/>
    <col min="12037" max="12037" width="11.109375" style="10" customWidth="1"/>
    <col min="12038" max="12038" width="40.5546875" style="10" customWidth="1"/>
    <col min="12039" max="12039" width="15" style="10" customWidth="1"/>
    <col min="12040" max="12040" width="56.33203125" style="10" bestFit="1" customWidth="1"/>
    <col min="12041" max="12041" width="12.5546875" style="10" customWidth="1"/>
    <col min="12042" max="12042" width="10.109375" style="10" customWidth="1"/>
    <col min="12043" max="12043" width="12.88671875" style="10" customWidth="1"/>
    <col min="12044" max="12044" width="10.5546875" style="10" bestFit="1" customWidth="1"/>
    <col min="12045" max="12045" width="10.109375" style="10" bestFit="1" customWidth="1"/>
    <col min="12046" max="12046" width="8.109375" style="10" customWidth="1"/>
    <col min="12047" max="12047" width="11.33203125" style="10" customWidth="1"/>
    <col min="12048" max="12048" width="12.109375" style="10" customWidth="1"/>
    <col min="12049" max="12049" width="16.5546875" style="10" customWidth="1"/>
    <col min="12050" max="12050" width="9.44140625" style="10" bestFit="1" customWidth="1"/>
    <col min="12051" max="12051" width="24.33203125" style="10" customWidth="1"/>
    <col min="12052" max="12052" width="15.6640625" style="10" customWidth="1"/>
    <col min="12053" max="12053" width="18.44140625" style="10" customWidth="1"/>
    <col min="12054" max="12054" width="15.5546875" style="10" customWidth="1"/>
    <col min="12055" max="12055" width="21.44140625" style="10" customWidth="1"/>
    <col min="12056" max="12056" width="13.6640625" style="10" customWidth="1"/>
    <col min="12057" max="12289" width="9.109375" style="10"/>
    <col min="12290" max="12290" width="8.88671875" style="10" bestFit="1" customWidth="1"/>
    <col min="12291" max="12291" width="9.44140625" style="10" bestFit="1" customWidth="1"/>
    <col min="12292" max="12292" width="13.109375" style="10" customWidth="1"/>
    <col min="12293" max="12293" width="11.109375" style="10" customWidth="1"/>
    <col min="12294" max="12294" width="40.5546875" style="10" customWidth="1"/>
    <col min="12295" max="12295" width="15" style="10" customWidth="1"/>
    <col min="12296" max="12296" width="56.33203125" style="10" bestFit="1" customWidth="1"/>
    <col min="12297" max="12297" width="12.5546875" style="10" customWidth="1"/>
    <col min="12298" max="12298" width="10.109375" style="10" customWidth="1"/>
    <col min="12299" max="12299" width="12.88671875" style="10" customWidth="1"/>
    <col min="12300" max="12300" width="10.5546875" style="10" bestFit="1" customWidth="1"/>
    <col min="12301" max="12301" width="10.109375" style="10" bestFit="1" customWidth="1"/>
    <col min="12302" max="12302" width="8.109375" style="10" customWidth="1"/>
    <col min="12303" max="12303" width="11.33203125" style="10" customWidth="1"/>
    <col min="12304" max="12304" width="12.109375" style="10" customWidth="1"/>
    <col min="12305" max="12305" width="16.5546875" style="10" customWidth="1"/>
    <col min="12306" max="12306" width="9.44140625" style="10" bestFit="1" customWidth="1"/>
    <col min="12307" max="12307" width="24.33203125" style="10" customWidth="1"/>
    <col min="12308" max="12308" width="15.6640625" style="10" customWidth="1"/>
    <col min="12309" max="12309" width="18.44140625" style="10" customWidth="1"/>
    <col min="12310" max="12310" width="15.5546875" style="10" customWidth="1"/>
    <col min="12311" max="12311" width="21.44140625" style="10" customWidth="1"/>
    <col min="12312" max="12312" width="13.6640625" style="10" customWidth="1"/>
    <col min="12313" max="12545" width="9.109375" style="10"/>
    <col min="12546" max="12546" width="8.88671875" style="10" bestFit="1" customWidth="1"/>
    <col min="12547" max="12547" width="9.44140625" style="10" bestFit="1" customWidth="1"/>
    <col min="12548" max="12548" width="13.109375" style="10" customWidth="1"/>
    <col min="12549" max="12549" width="11.109375" style="10" customWidth="1"/>
    <col min="12550" max="12550" width="40.5546875" style="10" customWidth="1"/>
    <col min="12551" max="12551" width="15" style="10" customWidth="1"/>
    <col min="12552" max="12552" width="56.33203125" style="10" bestFit="1" customWidth="1"/>
    <col min="12553" max="12553" width="12.5546875" style="10" customWidth="1"/>
    <col min="12554" max="12554" width="10.109375" style="10" customWidth="1"/>
    <col min="12555" max="12555" width="12.88671875" style="10" customWidth="1"/>
    <col min="12556" max="12556" width="10.5546875" style="10" bestFit="1" customWidth="1"/>
    <col min="12557" max="12557" width="10.109375" style="10" bestFit="1" customWidth="1"/>
    <col min="12558" max="12558" width="8.109375" style="10" customWidth="1"/>
    <col min="12559" max="12559" width="11.33203125" style="10" customWidth="1"/>
    <col min="12560" max="12560" width="12.109375" style="10" customWidth="1"/>
    <col min="12561" max="12561" width="16.5546875" style="10" customWidth="1"/>
    <col min="12562" max="12562" width="9.44140625" style="10" bestFit="1" customWidth="1"/>
    <col min="12563" max="12563" width="24.33203125" style="10" customWidth="1"/>
    <col min="12564" max="12564" width="15.6640625" style="10" customWidth="1"/>
    <col min="12565" max="12565" width="18.44140625" style="10" customWidth="1"/>
    <col min="12566" max="12566" width="15.5546875" style="10" customWidth="1"/>
    <col min="12567" max="12567" width="21.44140625" style="10" customWidth="1"/>
    <col min="12568" max="12568" width="13.6640625" style="10" customWidth="1"/>
    <col min="12569" max="12801" width="9.109375" style="10"/>
    <col min="12802" max="12802" width="8.88671875" style="10" bestFit="1" customWidth="1"/>
    <col min="12803" max="12803" width="9.44140625" style="10" bestFit="1" customWidth="1"/>
    <col min="12804" max="12804" width="13.109375" style="10" customWidth="1"/>
    <col min="12805" max="12805" width="11.109375" style="10" customWidth="1"/>
    <col min="12806" max="12806" width="40.5546875" style="10" customWidth="1"/>
    <col min="12807" max="12807" width="15" style="10" customWidth="1"/>
    <col min="12808" max="12808" width="56.33203125" style="10" bestFit="1" customWidth="1"/>
    <col min="12809" max="12809" width="12.5546875" style="10" customWidth="1"/>
    <col min="12810" max="12810" width="10.109375" style="10" customWidth="1"/>
    <col min="12811" max="12811" width="12.88671875" style="10" customWidth="1"/>
    <col min="12812" max="12812" width="10.5546875" style="10" bestFit="1" customWidth="1"/>
    <col min="12813" max="12813" width="10.109375" style="10" bestFit="1" customWidth="1"/>
    <col min="12814" max="12814" width="8.109375" style="10" customWidth="1"/>
    <col min="12815" max="12815" width="11.33203125" style="10" customWidth="1"/>
    <col min="12816" max="12816" width="12.109375" style="10" customWidth="1"/>
    <col min="12817" max="12817" width="16.5546875" style="10" customWidth="1"/>
    <col min="12818" max="12818" width="9.44140625" style="10" bestFit="1" customWidth="1"/>
    <col min="12819" max="12819" width="24.33203125" style="10" customWidth="1"/>
    <col min="12820" max="12820" width="15.6640625" style="10" customWidth="1"/>
    <col min="12821" max="12821" width="18.44140625" style="10" customWidth="1"/>
    <col min="12822" max="12822" width="15.5546875" style="10" customWidth="1"/>
    <col min="12823" max="12823" width="21.44140625" style="10" customWidth="1"/>
    <col min="12824" max="12824" width="13.6640625" style="10" customWidth="1"/>
    <col min="12825" max="13057" width="9.109375" style="10"/>
    <col min="13058" max="13058" width="8.88671875" style="10" bestFit="1" customWidth="1"/>
    <col min="13059" max="13059" width="9.44140625" style="10" bestFit="1" customWidth="1"/>
    <col min="13060" max="13060" width="13.109375" style="10" customWidth="1"/>
    <col min="13061" max="13061" width="11.109375" style="10" customWidth="1"/>
    <col min="13062" max="13062" width="40.5546875" style="10" customWidth="1"/>
    <col min="13063" max="13063" width="15" style="10" customWidth="1"/>
    <col min="13064" max="13064" width="56.33203125" style="10" bestFit="1" customWidth="1"/>
    <col min="13065" max="13065" width="12.5546875" style="10" customWidth="1"/>
    <col min="13066" max="13066" width="10.109375" style="10" customWidth="1"/>
    <col min="13067" max="13067" width="12.88671875" style="10" customWidth="1"/>
    <col min="13068" max="13068" width="10.5546875" style="10" bestFit="1" customWidth="1"/>
    <col min="13069" max="13069" width="10.109375" style="10" bestFit="1" customWidth="1"/>
    <col min="13070" max="13070" width="8.109375" style="10" customWidth="1"/>
    <col min="13071" max="13071" width="11.33203125" style="10" customWidth="1"/>
    <col min="13072" max="13072" width="12.109375" style="10" customWidth="1"/>
    <col min="13073" max="13073" width="16.5546875" style="10" customWidth="1"/>
    <col min="13074" max="13074" width="9.44140625" style="10" bestFit="1" customWidth="1"/>
    <col min="13075" max="13075" width="24.33203125" style="10" customWidth="1"/>
    <col min="13076" max="13076" width="15.6640625" style="10" customWidth="1"/>
    <col min="13077" max="13077" width="18.44140625" style="10" customWidth="1"/>
    <col min="13078" max="13078" width="15.5546875" style="10" customWidth="1"/>
    <col min="13079" max="13079" width="21.44140625" style="10" customWidth="1"/>
    <col min="13080" max="13080" width="13.6640625" style="10" customWidth="1"/>
    <col min="13081" max="13313" width="9.109375" style="10"/>
    <col min="13314" max="13314" width="8.88671875" style="10" bestFit="1" customWidth="1"/>
    <col min="13315" max="13315" width="9.44140625" style="10" bestFit="1" customWidth="1"/>
    <col min="13316" max="13316" width="13.109375" style="10" customWidth="1"/>
    <col min="13317" max="13317" width="11.109375" style="10" customWidth="1"/>
    <col min="13318" max="13318" width="40.5546875" style="10" customWidth="1"/>
    <col min="13319" max="13319" width="15" style="10" customWidth="1"/>
    <col min="13320" max="13320" width="56.33203125" style="10" bestFit="1" customWidth="1"/>
    <col min="13321" max="13321" width="12.5546875" style="10" customWidth="1"/>
    <col min="13322" max="13322" width="10.109375" style="10" customWidth="1"/>
    <col min="13323" max="13323" width="12.88671875" style="10" customWidth="1"/>
    <col min="13324" max="13324" width="10.5546875" style="10" bestFit="1" customWidth="1"/>
    <col min="13325" max="13325" width="10.109375" style="10" bestFit="1" customWidth="1"/>
    <col min="13326" max="13326" width="8.109375" style="10" customWidth="1"/>
    <col min="13327" max="13327" width="11.33203125" style="10" customWidth="1"/>
    <col min="13328" max="13328" width="12.109375" style="10" customWidth="1"/>
    <col min="13329" max="13329" width="16.5546875" style="10" customWidth="1"/>
    <col min="13330" max="13330" width="9.44140625" style="10" bestFit="1" customWidth="1"/>
    <col min="13331" max="13331" width="24.33203125" style="10" customWidth="1"/>
    <col min="13332" max="13332" width="15.6640625" style="10" customWidth="1"/>
    <col min="13333" max="13333" width="18.44140625" style="10" customWidth="1"/>
    <col min="13334" max="13334" width="15.5546875" style="10" customWidth="1"/>
    <col min="13335" max="13335" width="21.44140625" style="10" customWidth="1"/>
    <col min="13336" max="13336" width="13.6640625" style="10" customWidth="1"/>
    <col min="13337" max="13569" width="9.109375" style="10"/>
    <col min="13570" max="13570" width="8.88671875" style="10" bestFit="1" customWidth="1"/>
    <col min="13571" max="13571" width="9.44140625" style="10" bestFit="1" customWidth="1"/>
    <col min="13572" max="13572" width="13.109375" style="10" customWidth="1"/>
    <col min="13573" max="13573" width="11.109375" style="10" customWidth="1"/>
    <col min="13574" max="13574" width="40.5546875" style="10" customWidth="1"/>
    <col min="13575" max="13575" width="15" style="10" customWidth="1"/>
    <col min="13576" max="13576" width="56.33203125" style="10" bestFit="1" customWidth="1"/>
    <col min="13577" max="13577" width="12.5546875" style="10" customWidth="1"/>
    <col min="13578" max="13578" width="10.109375" style="10" customWidth="1"/>
    <col min="13579" max="13579" width="12.88671875" style="10" customWidth="1"/>
    <col min="13580" max="13580" width="10.5546875" style="10" bestFit="1" customWidth="1"/>
    <col min="13581" max="13581" width="10.109375" style="10" bestFit="1" customWidth="1"/>
    <col min="13582" max="13582" width="8.109375" style="10" customWidth="1"/>
    <col min="13583" max="13583" width="11.33203125" style="10" customWidth="1"/>
    <col min="13584" max="13584" width="12.109375" style="10" customWidth="1"/>
    <col min="13585" max="13585" width="16.5546875" style="10" customWidth="1"/>
    <col min="13586" max="13586" width="9.44140625" style="10" bestFit="1" customWidth="1"/>
    <col min="13587" max="13587" width="24.33203125" style="10" customWidth="1"/>
    <col min="13588" max="13588" width="15.6640625" style="10" customWidth="1"/>
    <col min="13589" max="13589" width="18.44140625" style="10" customWidth="1"/>
    <col min="13590" max="13590" width="15.5546875" style="10" customWidth="1"/>
    <col min="13591" max="13591" width="21.44140625" style="10" customWidth="1"/>
    <col min="13592" max="13592" width="13.6640625" style="10" customWidth="1"/>
    <col min="13593" max="13825" width="9.109375" style="10"/>
    <col min="13826" max="13826" width="8.88671875" style="10" bestFit="1" customWidth="1"/>
    <col min="13827" max="13827" width="9.44140625" style="10" bestFit="1" customWidth="1"/>
    <col min="13828" max="13828" width="13.109375" style="10" customWidth="1"/>
    <col min="13829" max="13829" width="11.109375" style="10" customWidth="1"/>
    <col min="13830" max="13830" width="40.5546875" style="10" customWidth="1"/>
    <col min="13831" max="13831" width="15" style="10" customWidth="1"/>
    <col min="13832" max="13832" width="56.33203125" style="10" bestFit="1" customWidth="1"/>
    <col min="13833" max="13833" width="12.5546875" style="10" customWidth="1"/>
    <col min="13834" max="13834" width="10.109375" style="10" customWidth="1"/>
    <col min="13835" max="13835" width="12.88671875" style="10" customWidth="1"/>
    <col min="13836" max="13836" width="10.5546875" style="10" bestFit="1" customWidth="1"/>
    <col min="13837" max="13837" width="10.109375" style="10" bestFit="1" customWidth="1"/>
    <col min="13838" max="13838" width="8.109375" style="10" customWidth="1"/>
    <col min="13839" max="13839" width="11.33203125" style="10" customWidth="1"/>
    <col min="13840" max="13840" width="12.109375" style="10" customWidth="1"/>
    <col min="13841" max="13841" width="16.5546875" style="10" customWidth="1"/>
    <col min="13842" max="13842" width="9.44140625" style="10" bestFit="1" customWidth="1"/>
    <col min="13843" max="13843" width="24.33203125" style="10" customWidth="1"/>
    <col min="13844" max="13844" width="15.6640625" style="10" customWidth="1"/>
    <col min="13845" max="13845" width="18.44140625" style="10" customWidth="1"/>
    <col min="13846" max="13846" width="15.5546875" style="10" customWidth="1"/>
    <col min="13847" max="13847" width="21.44140625" style="10" customWidth="1"/>
    <col min="13848" max="13848" width="13.6640625" style="10" customWidth="1"/>
    <col min="13849" max="14081" width="9.109375" style="10"/>
    <col min="14082" max="14082" width="8.88671875" style="10" bestFit="1" customWidth="1"/>
    <col min="14083" max="14083" width="9.44140625" style="10" bestFit="1" customWidth="1"/>
    <col min="14084" max="14084" width="13.109375" style="10" customWidth="1"/>
    <col min="14085" max="14085" width="11.109375" style="10" customWidth="1"/>
    <col min="14086" max="14086" width="40.5546875" style="10" customWidth="1"/>
    <col min="14087" max="14087" width="15" style="10" customWidth="1"/>
    <col min="14088" max="14088" width="56.33203125" style="10" bestFit="1" customWidth="1"/>
    <col min="14089" max="14089" width="12.5546875" style="10" customWidth="1"/>
    <col min="14090" max="14090" width="10.109375" style="10" customWidth="1"/>
    <col min="14091" max="14091" width="12.88671875" style="10" customWidth="1"/>
    <col min="14092" max="14092" width="10.5546875" style="10" bestFit="1" customWidth="1"/>
    <col min="14093" max="14093" width="10.109375" style="10" bestFit="1" customWidth="1"/>
    <col min="14094" max="14094" width="8.109375" style="10" customWidth="1"/>
    <col min="14095" max="14095" width="11.33203125" style="10" customWidth="1"/>
    <col min="14096" max="14096" width="12.109375" style="10" customWidth="1"/>
    <col min="14097" max="14097" width="16.5546875" style="10" customWidth="1"/>
    <col min="14098" max="14098" width="9.44140625" style="10" bestFit="1" customWidth="1"/>
    <col min="14099" max="14099" width="24.33203125" style="10" customWidth="1"/>
    <col min="14100" max="14100" width="15.6640625" style="10" customWidth="1"/>
    <col min="14101" max="14101" width="18.44140625" style="10" customWidth="1"/>
    <col min="14102" max="14102" width="15.5546875" style="10" customWidth="1"/>
    <col min="14103" max="14103" width="21.44140625" style="10" customWidth="1"/>
    <col min="14104" max="14104" width="13.6640625" style="10" customWidth="1"/>
    <col min="14105" max="14337" width="9.109375" style="10"/>
    <col min="14338" max="14338" width="8.88671875" style="10" bestFit="1" customWidth="1"/>
    <col min="14339" max="14339" width="9.44140625" style="10" bestFit="1" customWidth="1"/>
    <col min="14340" max="14340" width="13.109375" style="10" customWidth="1"/>
    <col min="14341" max="14341" width="11.109375" style="10" customWidth="1"/>
    <col min="14342" max="14342" width="40.5546875" style="10" customWidth="1"/>
    <col min="14343" max="14343" width="15" style="10" customWidth="1"/>
    <col min="14344" max="14344" width="56.33203125" style="10" bestFit="1" customWidth="1"/>
    <col min="14345" max="14345" width="12.5546875" style="10" customWidth="1"/>
    <col min="14346" max="14346" width="10.109375" style="10" customWidth="1"/>
    <col min="14347" max="14347" width="12.88671875" style="10" customWidth="1"/>
    <col min="14348" max="14348" width="10.5546875" style="10" bestFit="1" customWidth="1"/>
    <col min="14349" max="14349" width="10.109375" style="10" bestFit="1" customWidth="1"/>
    <col min="14350" max="14350" width="8.109375" style="10" customWidth="1"/>
    <col min="14351" max="14351" width="11.33203125" style="10" customWidth="1"/>
    <col min="14352" max="14352" width="12.109375" style="10" customWidth="1"/>
    <col min="14353" max="14353" width="16.5546875" style="10" customWidth="1"/>
    <col min="14354" max="14354" width="9.44140625" style="10" bestFit="1" customWidth="1"/>
    <col min="14355" max="14355" width="24.33203125" style="10" customWidth="1"/>
    <col min="14356" max="14356" width="15.6640625" style="10" customWidth="1"/>
    <col min="14357" max="14357" width="18.44140625" style="10" customWidth="1"/>
    <col min="14358" max="14358" width="15.5546875" style="10" customWidth="1"/>
    <col min="14359" max="14359" width="21.44140625" style="10" customWidth="1"/>
    <col min="14360" max="14360" width="13.6640625" style="10" customWidth="1"/>
    <col min="14361" max="14593" width="9.109375" style="10"/>
    <col min="14594" max="14594" width="8.88671875" style="10" bestFit="1" customWidth="1"/>
    <col min="14595" max="14595" width="9.44140625" style="10" bestFit="1" customWidth="1"/>
    <col min="14596" max="14596" width="13.109375" style="10" customWidth="1"/>
    <col min="14597" max="14597" width="11.109375" style="10" customWidth="1"/>
    <col min="14598" max="14598" width="40.5546875" style="10" customWidth="1"/>
    <col min="14599" max="14599" width="15" style="10" customWidth="1"/>
    <col min="14600" max="14600" width="56.33203125" style="10" bestFit="1" customWidth="1"/>
    <col min="14601" max="14601" width="12.5546875" style="10" customWidth="1"/>
    <col min="14602" max="14602" width="10.109375" style="10" customWidth="1"/>
    <col min="14603" max="14603" width="12.88671875" style="10" customWidth="1"/>
    <col min="14604" max="14604" width="10.5546875" style="10" bestFit="1" customWidth="1"/>
    <col min="14605" max="14605" width="10.109375" style="10" bestFit="1" customWidth="1"/>
    <col min="14606" max="14606" width="8.109375" style="10" customWidth="1"/>
    <col min="14607" max="14607" width="11.33203125" style="10" customWidth="1"/>
    <col min="14608" max="14608" width="12.109375" style="10" customWidth="1"/>
    <col min="14609" max="14609" width="16.5546875" style="10" customWidth="1"/>
    <col min="14610" max="14610" width="9.44140625" style="10" bestFit="1" customWidth="1"/>
    <col min="14611" max="14611" width="24.33203125" style="10" customWidth="1"/>
    <col min="14612" max="14612" width="15.6640625" style="10" customWidth="1"/>
    <col min="14613" max="14613" width="18.44140625" style="10" customWidth="1"/>
    <col min="14614" max="14614" width="15.5546875" style="10" customWidth="1"/>
    <col min="14615" max="14615" width="21.44140625" style="10" customWidth="1"/>
    <col min="14616" max="14616" width="13.6640625" style="10" customWidth="1"/>
    <col min="14617" max="14849" width="9.109375" style="10"/>
    <col min="14850" max="14850" width="8.88671875" style="10" bestFit="1" customWidth="1"/>
    <col min="14851" max="14851" width="9.44140625" style="10" bestFit="1" customWidth="1"/>
    <col min="14852" max="14852" width="13.109375" style="10" customWidth="1"/>
    <col min="14853" max="14853" width="11.109375" style="10" customWidth="1"/>
    <col min="14854" max="14854" width="40.5546875" style="10" customWidth="1"/>
    <col min="14855" max="14855" width="15" style="10" customWidth="1"/>
    <col min="14856" max="14856" width="56.33203125" style="10" bestFit="1" customWidth="1"/>
    <col min="14857" max="14857" width="12.5546875" style="10" customWidth="1"/>
    <col min="14858" max="14858" width="10.109375" style="10" customWidth="1"/>
    <col min="14859" max="14859" width="12.88671875" style="10" customWidth="1"/>
    <col min="14860" max="14860" width="10.5546875" style="10" bestFit="1" customWidth="1"/>
    <col min="14861" max="14861" width="10.109375" style="10" bestFit="1" customWidth="1"/>
    <col min="14862" max="14862" width="8.109375" style="10" customWidth="1"/>
    <col min="14863" max="14863" width="11.33203125" style="10" customWidth="1"/>
    <col min="14864" max="14864" width="12.109375" style="10" customWidth="1"/>
    <col min="14865" max="14865" width="16.5546875" style="10" customWidth="1"/>
    <col min="14866" max="14866" width="9.44140625" style="10" bestFit="1" customWidth="1"/>
    <col min="14867" max="14867" width="24.33203125" style="10" customWidth="1"/>
    <col min="14868" max="14868" width="15.6640625" style="10" customWidth="1"/>
    <col min="14869" max="14869" width="18.44140625" style="10" customWidth="1"/>
    <col min="14870" max="14870" width="15.5546875" style="10" customWidth="1"/>
    <col min="14871" max="14871" width="21.44140625" style="10" customWidth="1"/>
    <col min="14872" max="14872" width="13.6640625" style="10" customWidth="1"/>
    <col min="14873" max="15105" width="9.109375" style="10"/>
    <col min="15106" max="15106" width="8.88671875" style="10" bestFit="1" customWidth="1"/>
    <col min="15107" max="15107" width="9.44140625" style="10" bestFit="1" customWidth="1"/>
    <col min="15108" max="15108" width="13.109375" style="10" customWidth="1"/>
    <col min="15109" max="15109" width="11.109375" style="10" customWidth="1"/>
    <col min="15110" max="15110" width="40.5546875" style="10" customWidth="1"/>
    <col min="15111" max="15111" width="15" style="10" customWidth="1"/>
    <col min="15112" max="15112" width="56.33203125" style="10" bestFit="1" customWidth="1"/>
    <col min="15113" max="15113" width="12.5546875" style="10" customWidth="1"/>
    <col min="15114" max="15114" width="10.109375" style="10" customWidth="1"/>
    <col min="15115" max="15115" width="12.88671875" style="10" customWidth="1"/>
    <col min="15116" max="15116" width="10.5546875" style="10" bestFit="1" customWidth="1"/>
    <col min="15117" max="15117" width="10.109375" style="10" bestFit="1" customWidth="1"/>
    <col min="15118" max="15118" width="8.109375" style="10" customWidth="1"/>
    <col min="15119" max="15119" width="11.33203125" style="10" customWidth="1"/>
    <col min="15120" max="15120" width="12.109375" style="10" customWidth="1"/>
    <col min="15121" max="15121" width="16.5546875" style="10" customWidth="1"/>
    <col min="15122" max="15122" width="9.44140625" style="10" bestFit="1" customWidth="1"/>
    <col min="15123" max="15123" width="24.33203125" style="10" customWidth="1"/>
    <col min="15124" max="15124" width="15.6640625" style="10" customWidth="1"/>
    <col min="15125" max="15125" width="18.44140625" style="10" customWidth="1"/>
    <col min="15126" max="15126" width="15.5546875" style="10" customWidth="1"/>
    <col min="15127" max="15127" width="21.44140625" style="10" customWidth="1"/>
    <col min="15128" max="15128" width="13.6640625" style="10" customWidth="1"/>
    <col min="15129" max="15361" width="9.109375" style="10"/>
    <col min="15362" max="15362" width="8.88671875" style="10" bestFit="1" customWidth="1"/>
    <col min="15363" max="15363" width="9.44140625" style="10" bestFit="1" customWidth="1"/>
    <col min="15364" max="15364" width="13.109375" style="10" customWidth="1"/>
    <col min="15365" max="15365" width="11.109375" style="10" customWidth="1"/>
    <col min="15366" max="15366" width="40.5546875" style="10" customWidth="1"/>
    <col min="15367" max="15367" width="15" style="10" customWidth="1"/>
    <col min="15368" max="15368" width="56.33203125" style="10" bestFit="1" customWidth="1"/>
    <col min="15369" max="15369" width="12.5546875" style="10" customWidth="1"/>
    <col min="15370" max="15370" width="10.109375" style="10" customWidth="1"/>
    <col min="15371" max="15371" width="12.88671875" style="10" customWidth="1"/>
    <col min="15372" max="15372" width="10.5546875" style="10" bestFit="1" customWidth="1"/>
    <col min="15373" max="15373" width="10.109375" style="10" bestFit="1" customWidth="1"/>
    <col min="15374" max="15374" width="8.109375" style="10" customWidth="1"/>
    <col min="15375" max="15375" width="11.33203125" style="10" customWidth="1"/>
    <col min="15376" max="15376" width="12.109375" style="10" customWidth="1"/>
    <col min="15377" max="15377" width="16.5546875" style="10" customWidth="1"/>
    <col min="15378" max="15378" width="9.44140625" style="10" bestFit="1" customWidth="1"/>
    <col min="15379" max="15379" width="24.33203125" style="10" customWidth="1"/>
    <col min="15380" max="15380" width="15.6640625" style="10" customWidth="1"/>
    <col min="15381" max="15381" width="18.44140625" style="10" customWidth="1"/>
    <col min="15382" max="15382" width="15.5546875" style="10" customWidth="1"/>
    <col min="15383" max="15383" width="21.44140625" style="10" customWidth="1"/>
    <col min="15384" max="15384" width="13.6640625" style="10" customWidth="1"/>
    <col min="15385" max="15617" width="9.109375" style="10"/>
    <col min="15618" max="15618" width="8.88671875" style="10" bestFit="1" customWidth="1"/>
    <col min="15619" max="15619" width="9.44140625" style="10" bestFit="1" customWidth="1"/>
    <col min="15620" max="15620" width="13.109375" style="10" customWidth="1"/>
    <col min="15621" max="15621" width="11.109375" style="10" customWidth="1"/>
    <col min="15622" max="15622" width="40.5546875" style="10" customWidth="1"/>
    <col min="15623" max="15623" width="15" style="10" customWidth="1"/>
    <col min="15624" max="15624" width="56.33203125" style="10" bestFit="1" customWidth="1"/>
    <col min="15625" max="15625" width="12.5546875" style="10" customWidth="1"/>
    <col min="15626" max="15626" width="10.109375" style="10" customWidth="1"/>
    <col min="15627" max="15627" width="12.88671875" style="10" customWidth="1"/>
    <col min="15628" max="15628" width="10.5546875" style="10" bestFit="1" customWidth="1"/>
    <col min="15629" max="15629" width="10.109375" style="10" bestFit="1" customWidth="1"/>
    <col min="15630" max="15630" width="8.109375" style="10" customWidth="1"/>
    <col min="15631" max="15631" width="11.33203125" style="10" customWidth="1"/>
    <col min="15632" max="15632" width="12.109375" style="10" customWidth="1"/>
    <col min="15633" max="15633" width="16.5546875" style="10" customWidth="1"/>
    <col min="15634" max="15634" width="9.44140625" style="10" bestFit="1" customWidth="1"/>
    <col min="15635" max="15635" width="24.33203125" style="10" customWidth="1"/>
    <col min="15636" max="15636" width="15.6640625" style="10" customWidth="1"/>
    <col min="15637" max="15637" width="18.44140625" style="10" customWidth="1"/>
    <col min="15638" max="15638" width="15.5546875" style="10" customWidth="1"/>
    <col min="15639" max="15639" width="21.44140625" style="10" customWidth="1"/>
    <col min="15640" max="15640" width="13.6640625" style="10" customWidth="1"/>
    <col min="15641" max="15873" width="9.109375" style="10"/>
    <col min="15874" max="15874" width="8.88671875" style="10" bestFit="1" customWidth="1"/>
    <col min="15875" max="15875" width="9.44140625" style="10" bestFit="1" customWidth="1"/>
    <col min="15876" max="15876" width="13.109375" style="10" customWidth="1"/>
    <col min="15877" max="15877" width="11.109375" style="10" customWidth="1"/>
    <col min="15878" max="15878" width="40.5546875" style="10" customWidth="1"/>
    <col min="15879" max="15879" width="15" style="10" customWidth="1"/>
    <col min="15880" max="15880" width="56.33203125" style="10" bestFit="1" customWidth="1"/>
    <col min="15881" max="15881" width="12.5546875" style="10" customWidth="1"/>
    <col min="15882" max="15882" width="10.109375" style="10" customWidth="1"/>
    <col min="15883" max="15883" width="12.88671875" style="10" customWidth="1"/>
    <col min="15884" max="15884" width="10.5546875" style="10" bestFit="1" customWidth="1"/>
    <col min="15885" max="15885" width="10.109375" style="10" bestFit="1" customWidth="1"/>
    <col min="15886" max="15886" width="8.109375" style="10" customWidth="1"/>
    <col min="15887" max="15887" width="11.33203125" style="10" customWidth="1"/>
    <col min="15888" max="15888" width="12.109375" style="10" customWidth="1"/>
    <col min="15889" max="15889" width="16.5546875" style="10" customWidth="1"/>
    <col min="15890" max="15890" width="9.44140625" style="10" bestFit="1" customWidth="1"/>
    <col min="15891" max="15891" width="24.33203125" style="10" customWidth="1"/>
    <col min="15892" max="15892" width="15.6640625" style="10" customWidth="1"/>
    <col min="15893" max="15893" width="18.44140625" style="10" customWidth="1"/>
    <col min="15894" max="15894" width="15.5546875" style="10" customWidth="1"/>
    <col min="15895" max="15895" width="21.44140625" style="10" customWidth="1"/>
    <col min="15896" max="15896" width="13.6640625" style="10" customWidth="1"/>
    <col min="15897" max="16129" width="9.109375" style="10"/>
    <col min="16130" max="16130" width="8.88671875" style="10" bestFit="1" customWidth="1"/>
    <col min="16131" max="16131" width="9.44140625" style="10" bestFit="1" customWidth="1"/>
    <col min="16132" max="16132" width="13.109375" style="10" customWidth="1"/>
    <col min="16133" max="16133" width="11.109375" style="10" customWidth="1"/>
    <col min="16134" max="16134" width="40.5546875" style="10" customWidth="1"/>
    <col min="16135" max="16135" width="15" style="10" customWidth="1"/>
    <col min="16136" max="16136" width="56.33203125" style="10" bestFit="1" customWidth="1"/>
    <col min="16137" max="16137" width="12.5546875" style="10" customWidth="1"/>
    <col min="16138" max="16138" width="10.109375" style="10" customWidth="1"/>
    <col min="16139" max="16139" width="12.88671875" style="10" customWidth="1"/>
    <col min="16140" max="16140" width="10.5546875" style="10" bestFit="1" customWidth="1"/>
    <col min="16141" max="16141" width="10.109375" style="10" bestFit="1" customWidth="1"/>
    <col min="16142" max="16142" width="8.109375" style="10" customWidth="1"/>
    <col min="16143" max="16143" width="11.33203125" style="10" customWidth="1"/>
    <col min="16144" max="16144" width="12.109375" style="10" customWidth="1"/>
    <col min="16145" max="16145" width="16.5546875" style="10" customWidth="1"/>
    <col min="16146" max="16146" width="9.44140625" style="10" bestFit="1" customWidth="1"/>
    <col min="16147" max="16147" width="24.33203125" style="10" customWidth="1"/>
    <col min="16148" max="16148" width="15.6640625" style="10" customWidth="1"/>
    <col min="16149" max="16149" width="18.44140625" style="10" customWidth="1"/>
    <col min="16150" max="16150" width="15.5546875" style="10" customWidth="1"/>
    <col min="16151" max="16151" width="21.44140625" style="10" customWidth="1"/>
    <col min="16152" max="16152" width="13.6640625" style="10" customWidth="1"/>
    <col min="16153" max="16384" width="9.109375" style="10"/>
  </cols>
  <sheetData>
    <row r="1" spans="1:29" ht="31.5" customHeight="1" x14ac:dyDescent="0.3">
      <c r="B1" s="32" t="s">
        <v>146</v>
      </c>
      <c r="C1" s="32"/>
      <c r="D1" s="35"/>
      <c r="E1" s="32"/>
      <c r="F1" s="32"/>
      <c r="G1" s="32"/>
      <c r="H1" s="32"/>
      <c r="I1" s="32"/>
      <c r="J1" s="37"/>
      <c r="K1" s="32"/>
      <c r="AB1" s="31"/>
    </row>
    <row r="2" spans="1:29" x14ac:dyDescent="0.25">
      <c r="A2" s="26"/>
      <c r="B2" s="27" t="s">
        <v>1</v>
      </c>
      <c r="C2" s="27" t="s">
        <v>0</v>
      </c>
      <c r="D2" s="17" t="s">
        <v>12</v>
      </c>
      <c r="E2" s="27" t="s">
        <v>2</v>
      </c>
      <c r="F2" s="27" t="s">
        <v>84</v>
      </c>
      <c r="G2" s="27"/>
      <c r="H2" s="27"/>
      <c r="I2" s="27"/>
      <c r="J2" s="18" t="s">
        <v>83</v>
      </c>
      <c r="K2" s="27" t="s">
        <v>14</v>
      </c>
      <c r="L2" s="27" t="s">
        <v>5</v>
      </c>
      <c r="M2" s="27" t="s">
        <v>15</v>
      </c>
      <c r="N2" s="18" t="s">
        <v>16</v>
      </c>
      <c r="O2" s="27" t="s">
        <v>57</v>
      </c>
      <c r="P2" s="17" t="s">
        <v>17</v>
      </c>
      <c r="Q2" s="7" t="s">
        <v>18</v>
      </c>
      <c r="R2" s="38" t="s">
        <v>19</v>
      </c>
      <c r="S2" s="38" t="s">
        <v>20</v>
      </c>
      <c r="T2" s="38" t="s">
        <v>58</v>
      </c>
      <c r="U2" s="38" t="s">
        <v>22</v>
      </c>
      <c r="V2" s="38" t="s">
        <v>59</v>
      </c>
      <c r="W2" s="38" t="s">
        <v>60</v>
      </c>
      <c r="X2" s="38" t="s">
        <v>40</v>
      </c>
      <c r="Y2" s="38" t="s">
        <v>42</v>
      </c>
      <c r="Z2" s="38" t="s">
        <v>23</v>
      </c>
      <c r="AB2" s="31" t="s">
        <v>109</v>
      </c>
    </row>
    <row r="3" spans="1:29" x14ac:dyDescent="0.25">
      <c r="A3" s="27" t="s">
        <v>43</v>
      </c>
      <c r="B3" s="27" t="s">
        <v>110</v>
      </c>
      <c r="C3" s="27" t="s">
        <v>110</v>
      </c>
      <c r="D3" s="17" t="s">
        <v>11</v>
      </c>
      <c r="E3" s="27"/>
      <c r="F3" s="27"/>
      <c r="G3" s="27" t="s">
        <v>3</v>
      </c>
      <c r="H3" s="27" t="s">
        <v>148</v>
      </c>
      <c r="I3" s="27" t="s">
        <v>147</v>
      </c>
      <c r="J3" s="18" t="s">
        <v>29</v>
      </c>
      <c r="K3" s="27" t="s">
        <v>4</v>
      </c>
      <c r="L3" s="27" t="s">
        <v>28</v>
      </c>
      <c r="M3" s="27" t="s">
        <v>16</v>
      </c>
      <c r="N3" s="18" t="s">
        <v>6</v>
      </c>
      <c r="O3" s="27" t="s">
        <v>61</v>
      </c>
      <c r="P3" s="23"/>
      <c r="Q3" s="7" t="s">
        <v>30</v>
      </c>
      <c r="R3" s="38"/>
      <c r="S3" s="38"/>
      <c r="T3" s="38"/>
      <c r="U3" s="38"/>
      <c r="V3" s="38" t="s">
        <v>9</v>
      </c>
      <c r="W3" s="38"/>
      <c r="X3" s="38" t="s">
        <v>9</v>
      </c>
      <c r="Y3" s="38"/>
      <c r="Z3" s="38"/>
      <c r="AA3" s="38"/>
      <c r="AB3" s="31" t="s">
        <v>111</v>
      </c>
    </row>
    <row r="4" spans="1:29" x14ac:dyDescent="0.25">
      <c r="A4" s="27"/>
      <c r="B4" s="27"/>
      <c r="C4" s="27"/>
      <c r="D4" s="17"/>
      <c r="E4" s="27"/>
      <c r="F4" s="27"/>
      <c r="G4" s="27"/>
      <c r="H4" s="27"/>
      <c r="I4" s="27"/>
      <c r="J4" s="18"/>
      <c r="K4" s="27"/>
      <c r="L4" s="27"/>
      <c r="M4" s="27"/>
      <c r="N4" s="18"/>
      <c r="O4" s="27"/>
      <c r="P4" s="23"/>
      <c r="Q4" s="7"/>
      <c r="R4" s="38"/>
      <c r="S4" s="38"/>
      <c r="T4" s="38"/>
      <c r="U4" s="38"/>
      <c r="V4" s="38"/>
      <c r="W4" s="38"/>
      <c r="X4" s="38"/>
      <c r="Y4" s="38"/>
      <c r="Z4" s="38"/>
      <c r="AA4" s="38"/>
      <c r="AB4" s="31"/>
    </row>
    <row r="5" spans="1:29" x14ac:dyDescent="0.25">
      <c r="A5" s="63">
        <v>20</v>
      </c>
      <c r="B5" s="63">
        <v>88</v>
      </c>
      <c r="C5" s="63">
        <v>0</v>
      </c>
      <c r="D5" s="64">
        <v>601.82380000000001</v>
      </c>
      <c r="E5" s="63" t="s">
        <v>7</v>
      </c>
      <c r="F5" s="63" t="s">
        <v>85</v>
      </c>
      <c r="G5" s="63" t="s">
        <v>63</v>
      </c>
      <c r="H5" s="63">
        <v>900290226</v>
      </c>
      <c r="I5" s="83">
        <v>3190000</v>
      </c>
      <c r="J5" s="65">
        <f>ROUND((Q5*250000)+(P5*5300)+(R5*2650)+(S5*840)+(T5*420)+(U5*840)+(V5*2750)+(W5*1300)+(X5*500)+(Y5*670)+(AA5*2500),-3)</f>
        <v>3190000</v>
      </c>
      <c r="K5" s="63" t="s">
        <v>64</v>
      </c>
      <c r="L5" s="63" t="s">
        <v>65</v>
      </c>
      <c r="M5" s="63">
        <v>20171117</v>
      </c>
      <c r="N5" s="65">
        <v>1500000</v>
      </c>
      <c r="O5" s="63">
        <v>13</v>
      </c>
      <c r="P5" s="64">
        <f t="shared" ref="P5" si="0">D5-Q5</f>
        <v>601.82380000000001</v>
      </c>
      <c r="Q5" s="75">
        <v>0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7">
        <f t="shared" ref="AB5:AB10" si="1">+J5</f>
        <v>3190000</v>
      </c>
      <c r="AC5" s="78" t="s">
        <v>112</v>
      </c>
    </row>
    <row r="6" spans="1:29" x14ac:dyDescent="0.25">
      <c r="A6" s="63">
        <v>20</v>
      </c>
      <c r="B6" s="63">
        <v>121</v>
      </c>
      <c r="C6" s="63">
        <v>81</v>
      </c>
      <c r="D6" s="64">
        <v>26.028300000000002</v>
      </c>
      <c r="E6" s="63" t="s">
        <v>7</v>
      </c>
      <c r="F6" s="63" t="s">
        <v>86</v>
      </c>
      <c r="G6" s="63" t="s">
        <v>48</v>
      </c>
      <c r="H6" s="63">
        <v>900182246</v>
      </c>
      <c r="I6" s="83">
        <v>6507000</v>
      </c>
      <c r="J6" s="65">
        <f>ROUND((Q6*250000)+(P6*3000)+(R6*2650)+(S6*840)+(T6*420)+(U6*840)+(V6*2750)+(W6*1300)+(X6*500)+(Y6*670)+(AA6*2500),-3)</f>
        <v>6507000</v>
      </c>
      <c r="K6" s="63" t="s">
        <v>49</v>
      </c>
      <c r="L6" s="63" t="s">
        <v>67</v>
      </c>
      <c r="M6" s="63"/>
      <c r="N6" s="65"/>
      <c r="O6" s="63">
        <v>9</v>
      </c>
      <c r="P6" s="64">
        <f t="shared" ref="P6:P7" si="2">D6-Q6</f>
        <v>0</v>
      </c>
      <c r="Q6" s="75">
        <v>26.028300000000002</v>
      </c>
      <c r="R6" s="76"/>
      <c r="S6" s="76"/>
      <c r="T6" s="76"/>
      <c r="U6" s="76"/>
      <c r="V6" s="76"/>
      <c r="W6" s="76"/>
      <c r="X6" s="76"/>
      <c r="Y6" s="76"/>
      <c r="Z6" s="76"/>
      <c r="AA6" s="76"/>
      <c r="AB6" s="77">
        <f t="shared" si="1"/>
        <v>6507000</v>
      </c>
      <c r="AC6" s="78" t="s">
        <v>112</v>
      </c>
    </row>
    <row r="7" spans="1:29" x14ac:dyDescent="0.25">
      <c r="A7" s="63">
        <v>20</v>
      </c>
      <c r="B7" s="63">
        <v>220</v>
      </c>
      <c r="C7" s="63">
        <v>1</v>
      </c>
      <c r="D7" s="64">
        <v>375.7106</v>
      </c>
      <c r="E7" s="63" t="s">
        <v>7</v>
      </c>
      <c r="F7" s="63" t="s">
        <v>140</v>
      </c>
      <c r="G7" s="63" t="s">
        <v>66</v>
      </c>
      <c r="H7" s="63">
        <v>900187681</v>
      </c>
      <c r="I7" s="83">
        <v>19652000</v>
      </c>
      <c r="J7" s="65">
        <f>ROUND((Q7*250000)+(P7*4100)+(R7*2650)+(S7*840)+(T7*420)+(U7*840)+(V7*2750)+(W7*1300)+(X7*500)+(Y7*670)+(AA7*2500),-3)</f>
        <v>19652000</v>
      </c>
      <c r="K7" s="63" t="s">
        <v>70</v>
      </c>
      <c r="L7" s="63" t="s">
        <v>141</v>
      </c>
      <c r="M7" s="63" t="s">
        <v>142</v>
      </c>
      <c r="N7" s="65" t="s">
        <v>143</v>
      </c>
      <c r="O7" s="63">
        <v>12</v>
      </c>
      <c r="P7" s="64">
        <f t="shared" si="2"/>
        <v>307.7106</v>
      </c>
      <c r="Q7" s="75">
        <v>68</v>
      </c>
      <c r="R7" s="76">
        <v>465</v>
      </c>
      <c r="S7" s="76">
        <v>188</v>
      </c>
      <c r="T7" s="76"/>
      <c r="U7" s="76"/>
      <c r="V7" s="76"/>
      <c r="W7" s="76"/>
      <c r="X7" s="76"/>
      <c r="Y7" s="76"/>
      <c r="Z7" s="76"/>
      <c r="AA7" s="76"/>
      <c r="AB7" s="77">
        <f t="shared" ref="AB7" si="3">+J7</f>
        <v>19652000</v>
      </c>
      <c r="AC7" s="78" t="s">
        <v>112</v>
      </c>
    </row>
    <row r="8" spans="1:29" x14ac:dyDescent="0.25">
      <c r="A8" s="63">
        <v>20</v>
      </c>
      <c r="B8" s="63">
        <v>221</v>
      </c>
      <c r="C8" s="63">
        <v>21</v>
      </c>
      <c r="D8" s="64">
        <v>197.7261</v>
      </c>
      <c r="E8" s="63" t="s">
        <v>7</v>
      </c>
      <c r="F8" s="63" t="s">
        <v>87</v>
      </c>
      <c r="G8" s="63" t="s">
        <v>66</v>
      </c>
      <c r="H8" s="63">
        <v>900187887</v>
      </c>
      <c r="I8" s="83">
        <v>811000</v>
      </c>
      <c r="J8" s="65">
        <f>ROUND((Q8*250000)+(P8*4100)+(R8*2650)+(S8*840)+(T8*420)+(U8*840)+(V8*2750)+(W8*1300)+(X8*500)+(Y8*670)+(AA8*2500),-3)</f>
        <v>811000</v>
      </c>
      <c r="K8" s="63" t="s">
        <v>70</v>
      </c>
      <c r="L8" s="63" t="s">
        <v>71</v>
      </c>
      <c r="M8" s="79">
        <v>37352</v>
      </c>
      <c r="N8" s="65" t="s">
        <v>72</v>
      </c>
      <c r="O8" s="63">
        <v>12</v>
      </c>
      <c r="P8" s="64">
        <f t="shared" ref="P8" si="4">D8-Q8</f>
        <v>197.7261</v>
      </c>
      <c r="Q8" s="75">
        <v>0</v>
      </c>
      <c r="R8" s="76"/>
      <c r="S8" s="76"/>
      <c r="T8" s="76"/>
      <c r="U8" s="76"/>
      <c r="V8" s="76"/>
      <c r="W8" s="76"/>
      <c r="X8" s="76"/>
      <c r="Y8" s="76"/>
      <c r="Z8" s="76"/>
      <c r="AA8" s="76"/>
      <c r="AB8" s="77">
        <f t="shared" si="1"/>
        <v>811000</v>
      </c>
      <c r="AC8" s="78" t="s">
        <v>114</v>
      </c>
    </row>
    <row r="9" spans="1:29" x14ac:dyDescent="0.25">
      <c r="A9" s="63">
        <v>20</v>
      </c>
      <c r="B9" s="63">
        <v>221</v>
      </c>
      <c r="C9" s="63">
        <v>31</v>
      </c>
      <c r="D9" s="64">
        <v>3.5579000000000001</v>
      </c>
      <c r="E9" s="63" t="s">
        <v>82</v>
      </c>
      <c r="F9" s="63" t="s">
        <v>88</v>
      </c>
      <c r="G9" s="63" t="s">
        <v>69</v>
      </c>
      <c r="H9" s="63"/>
      <c r="I9" s="83">
        <v>0</v>
      </c>
      <c r="J9" s="65">
        <f>ROUND((Q9*250000)+(P9*600)+(R9*2650)+(S9*840)+(T9*420)+(U9*840)+(V9*2750)+(W9*1300)+(X9*500)+(Y9*670)+(AA9*2500),-3)</f>
        <v>2000</v>
      </c>
      <c r="K9" s="66" t="s">
        <v>68</v>
      </c>
      <c r="L9" s="66" t="s">
        <v>73</v>
      </c>
      <c r="M9" s="63"/>
      <c r="N9" s="80" t="s">
        <v>62</v>
      </c>
      <c r="O9" s="63"/>
      <c r="P9" s="64">
        <f t="shared" ref="P9" si="5">D9-Q9</f>
        <v>3.5579000000000001</v>
      </c>
      <c r="Q9" s="75">
        <v>0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7">
        <f t="shared" si="1"/>
        <v>2000</v>
      </c>
      <c r="AC9" s="78" t="s">
        <v>115</v>
      </c>
    </row>
    <row r="10" spans="1:29" x14ac:dyDescent="0.25">
      <c r="A10" s="63">
        <v>20</v>
      </c>
      <c r="B10" s="63">
        <v>290</v>
      </c>
      <c r="C10" s="63">
        <v>0</v>
      </c>
      <c r="D10" s="64">
        <v>2138.1179999999999</v>
      </c>
      <c r="E10" s="63" t="s">
        <v>7</v>
      </c>
      <c r="F10" s="63" t="s">
        <v>89</v>
      </c>
      <c r="G10" s="63" t="s">
        <v>76</v>
      </c>
      <c r="H10" s="63">
        <v>900190542</v>
      </c>
      <c r="I10" s="83">
        <v>9905000</v>
      </c>
      <c r="J10" s="65">
        <f>ROUND((Q10*250000)+(P10*4100)+(R10*2650)+(S10*840)+(T10*420)+(U10*840)+(V10*2750)+(W10*1300)+(X10*500)+(Y10*670)+(AA10*5040),-3)</f>
        <v>11023000</v>
      </c>
      <c r="K10" s="63" t="s">
        <v>77</v>
      </c>
      <c r="L10" s="63" t="s">
        <v>78</v>
      </c>
      <c r="M10" s="63" t="s">
        <v>79</v>
      </c>
      <c r="N10" s="65" t="s">
        <v>80</v>
      </c>
      <c r="O10" s="63">
        <v>12</v>
      </c>
      <c r="P10" s="64">
        <f t="shared" ref="P10:P11" si="6">D10-Q10</f>
        <v>2138.1179999999999</v>
      </c>
      <c r="Q10" s="75">
        <v>0</v>
      </c>
      <c r="R10" s="76">
        <v>292</v>
      </c>
      <c r="S10" s="76">
        <v>161</v>
      </c>
      <c r="T10" s="76">
        <v>85</v>
      </c>
      <c r="U10" s="76">
        <v>187</v>
      </c>
      <c r="V10" s="76"/>
      <c r="W10" s="76">
        <v>28</v>
      </c>
      <c r="X10" s="76"/>
      <c r="Y10" s="76"/>
      <c r="Z10" s="76" t="s">
        <v>50</v>
      </c>
      <c r="AA10" s="76">
        <v>222</v>
      </c>
      <c r="AB10" s="77">
        <f t="shared" si="1"/>
        <v>11023000</v>
      </c>
      <c r="AC10" s="78" t="s">
        <v>116</v>
      </c>
    </row>
    <row r="11" spans="1:29" x14ac:dyDescent="0.25">
      <c r="A11" s="63">
        <v>20</v>
      </c>
      <c r="B11" s="63">
        <v>291</v>
      </c>
      <c r="C11" s="63">
        <v>3</v>
      </c>
      <c r="D11" s="64">
        <v>368.55889999999999</v>
      </c>
      <c r="E11" s="63" t="s">
        <v>8</v>
      </c>
      <c r="F11" s="63" t="s">
        <v>90</v>
      </c>
      <c r="G11" s="63" t="s">
        <v>74</v>
      </c>
      <c r="H11" s="63">
        <v>900190580</v>
      </c>
      <c r="I11" s="83">
        <v>1961000</v>
      </c>
      <c r="J11" s="65">
        <f>ROUND((Q11*250000)+(P11*5320)+(R11*2650)+(S11*840)+(T11*420)+(U11*840)+(V11*2750)+(W11*1300)+(X11*500)+(Y11*670)+(AA11*5040),-3)</f>
        <v>4617000</v>
      </c>
      <c r="K11" s="63" t="s">
        <v>75</v>
      </c>
      <c r="L11" s="63" t="s">
        <v>81</v>
      </c>
      <c r="M11" s="79">
        <v>36803</v>
      </c>
      <c r="N11" s="65">
        <v>652023</v>
      </c>
      <c r="O11" s="63"/>
      <c r="P11" s="64">
        <f t="shared" si="6"/>
        <v>368.55889999999999</v>
      </c>
      <c r="Q11" s="75">
        <v>0</v>
      </c>
      <c r="R11" s="76"/>
      <c r="S11" s="76"/>
      <c r="T11" s="76"/>
      <c r="U11" s="76"/>
      <c r="V11" s="76"/>
      <c r="W11" s="76"/>
      <c r="X11" s="76"/>
      <c r="Y11" s="76"/>
      <c r="Z11" s="76" t="s">
        <v>50</v>
      </c>
      <c r="AA11" s="76">
        <v>527</v>
      </c>
      <c r="AB11" s="77">
        <f>+J11</f>
        <v>4617000</v>
      </c>
      <c r="AC11" s="78" t="s">
        <v>116</v>
      </c>
    </row>
    <row r="12" spans="1:29" x14ac:dyDescent="0.25">
      <c r="A12" s="26"/>
      <c r="AB12" s="31"/>
    </row>
    <row r="13" spans="1:29" x14ac:dyDescent="0.25">
      <c r="B13" s="21" t="s">
        <v>10</v>
      </c>
      <c r="J13" s="22">
        <f>SUM(J5:J12)</f>
        <v>45802000</v>
      </c>
      <c r="AB13" s="31"/>
    </row>
    <row r="17" spans="7:14" x14ac:dyDescent="0.25">
      <c r="M17" s="4"/>
    </row>
    <row r="18" spans="7:14" x14ac:dyDescent="0.25">
      <c r="G18" s="1"/>
      <c r="H18" s="1"/>
      <c r="I18" s="1"/>
      <c r="J18" s="41"/>
      <c r="M18" s="4"/>
    </row>
    <row r="19" spans="7:14" x14ac:dyDescent="0.25">
      <c r="G19" s="1"/>
      <c r="H19" s="1"/>
      <c r="I19" s="1"/>
    </row>
    <row r="22" spans="7:14" x14ac:dyDescent="0.25">
      <c r="M22" s="4"/>
    </row>
    <row r="23" spans="7:14" x14ac:dyDescent="0.25">
      <c r="M23" s="4"/>
    </row>
    <row r="26" spans="7:14" x14ac:dyDescent="0.25">
      <c r="M26" s="4"/>
    </row>
    <row r="27" spans="7:14" x14ac:dyDescent="0.25">
      <c r="M27" s="4"/>
    </row>
    <row r="30" spans="7:14" x14ac:dyDescent="0.25">
      <c r="K30" s="36"/>
      <c r="L30" s="36"/>
      <c r="M30" s="36"/>
      <c r="N30" s="39"/>
    </row>
    <row r="34" spans="2:27" x14ac:dyDescent="0.25">
      <c r="M34" s="5"/>
    </row>
    <row r="35" spans="2:27" x14ac:dyDescent="0.25">
      <c r="M35" s="5"/>
    </row>
    <row r="36" spans="2:27" x14ac:dyDescent="0.25">
      <c r="K36" s="2"/>
      <c r="L36" s="2"/>
      <c r="M36" s="2"/>
      <c r="N36" s="40"/>
    </row>
    <row r="37" spans="2:27" x14ac:dyDescent="0.25">
      <c r="K37" s="2"/>
      <c r="L37" s="2"/>
      <c r="M37" s="2"/>
      <c r="N37" s="40"/>
    </row>
    <row r="38" spans="2:27" x14ac:dyDescent="0.25">
      <c r="M38" s="4"/>
    </row>
    <row r="39" spans="2:27" x14ac:dyDescent="0.25">
      <c r="M39" s="4"/>
    </row>
    <row r="42" spans="2:27" x14ac:dyDescent="0.25">
      <c r="M42" s="4"/>
    </row>
    <row r="43" spans="2:27" x14ac:dyDescent="0.25">
      <c r="M43" s="4"/>
    </row>
    <row r="48" spans="2:27" x14ac:dyDescent="0.25">
      <c r="B48" s="42"/>
      <c r="C48" s="43"/>
      <c r="D48" s="23"/>
      <c r="E48" s="27"/>
      <c r="F48" s="27"/>
      <c r="G48" s="27"/>
      <c r="H48" s="27"/>
      <c r="I48" s="27"/>
      <c r="J48" s="22"/>
      <c r="K48" s="27"/>
      <c r="L48" s="27"/>
      <c r="M48" s="27"/>
      <c r="N48" s="22"/>
      <c r="O48" s="27"/>
      <c r="P48" s="23"/>
      <c r="Q48" s="11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73" spans="13:13" x14ac:dyDescent="0.25">
      <c r="M73" s="4"/>
    </row>
    <row r="75" spans="13:13" x14ac:dyDescent="0.25">
      <c r="M75" s="4"/>
    </row>
    <row r="97" spans="13:13" x14ac:dyDescent="0.25">
      <c r="M97" s="4"/>
    </row>
    <row r="104" spans="13:13" x14ac:dyDescent="0.25">
      <c r="M104" s="4"/>
    </row>
    <row r="105" spans="13:13" x14ac:dyDescent="0.25">
      <c r="M105" s="4"/>
    </row>
    <row r="106" spans="13:13" x14ac:dyDescent="0.25">
      <c r="M106" s="4"/>
    </row>
    <row r="107" spans="13:13" x14ac:dyDescent="0.25">
      <c r="M107" s="4"/>
    </row>
    <row r="109" spans="13:13" x14ac:dyDescent="0.25">
      <c r="M109" s="4"/>
    </row>
    <row r="120" spans="13:13" x14ac:dyDescent="0.25">
      <c r="M120" s="4"/>
    </row>
    <row r="128" spans="13:13" x14ac:dyDescent="0.25">
      <c r="M128" s="4"/>
    </row>
    <row r="132" spans="13:13" x14ac:dyDescent="0.25">
      <c r="M132" s="4"/>
    </row>
    <row r="133" spans="13:13" x14ac:dyDescent="0.25">
      <c r="M133" s="4"/>
    </row>
    <row r="156" spans="13:13" x14ac:dyDescent="0.25">
      <c r="M156" s="4"/>
    </row>
    <row r="162" spans="13:13" x14ac:dyDescent="0.25">
      <c r="M162" s="4"/>
    </row>
    <row r="163" spans="13:13" x14ac:dyDescent="0.25">
      <c r="M163" s="4"/>
    </row>
    <row r="183" spans="13:13" x14ac:dyDescent="0.25">
      <c r="M183" s="4"/>
    </row>
    <row r="185" spans="13:13" x14ac:dyDescent="0.25">
      <c r="M185" s="4"/>
    </row>
    <row r="198" spans="13:13" x14ac:dyDescent="0.25">
      <c r="M198" s="4"/>
    </row>
    <row r="214" spans="13:13" x14ac:dyDescent="0.25">
      <c r="M214" s="4"/>
    </row>
    <row r="219" spans="13:13" x14ac:dyDescent="0.25">
      <c r="M219" s="4"/>
    </row>
    <row r="233" spans="13:13" x14ac:dyDescent="0.25">
      <c r="M233" s="4"/>
    </row>
    <row r="235" spans="13:13" x14ac:dyDescent="0.25">
      <c r="M235" s="4"/>
    </row>
    <row r="236" spans="13:13" x14ac:dyDescent="0.25">
      <c r="M236" s="4"/>
    </row>
    <row r="244" spans="13:13" x14ac:dyDescent="0.25">
      <c r="M244" s="4"/>
    </row>
    <row r="245" spans="13:13" x14ac:dyDescent="0.25">
      <c r="M245" s="4"/>
    </row>
    <row r="258" spans="13:13" x14ac:dyDescent="0.25">
      <c r="M258" s="4"/>
    </row>
    <row r="260" spans="13:13" x14ac:dyDescent="0.25">
      <c r="M260" s="4"/>
    </row>
    <row r="273" spans="10:13" x14ac:dyDescent="0.25">
      <c r="J273" s="29"/>
    </row>
    <row r="278" spans="10:13" x14ac:dyDescent="0.25">
      <c r="M278" s="4"/>
    </row>
    <row r="279" spans="10:13" x14ac:dyDescent="0.25">
      <c r="M279" s="4"/>
    </row>
    <row r="280" spans="10:13" x14ac:dyDescent="0.25">
      <c r="M280" s="4"/>
    </row>
    <row r="289" spans="13:13" x14ac:dyDescent="0.25">
      <c r="M289" s="4"/>
    </row>
    <row r="304" spans="13:13" x14ac:dyDescent="0.25">
      <c r="M304" s="4"/>
    </row>
    <row r="317" spans="13:13" x14ac:dyDescent="0.25">
      <c r="M317" s="4"/>
    </row>
    <row r="327" spans="13:13" x14ac:dyDescent="0.25">
      <c r="M327" s="4"/>
    </row>
    <row r="350" spans="13:13" x14ac:dyDescent="0.25">
      <c r="M350" s="4"/>
    </row>
    <row r="370" spans="13:13" x14ac:dyDescent="0.25">
      <c r="M370" s="4"/>
    </row>
    <row r="371" spans="13:13" x14ac:dyDescent="0.25">
      <c r="M371" s="4"/>
    </row>
    <row r="373" spans="13:13" x14ac:dyDescent="0.25">
      <c r="M373" s="4"/>
    </row>
    <row r="381" spans="13:13" x14ac:dyDescent="0.25">
      <c r="M381" s="4"/>
    </row>
    <row r="383" spans="13:13" x14ac:dyDescent="0.25">
      <c r="M383" s="4"/>
    </row>
    <row r="384" spans="13:13" x14ac:dyDescent="0.25">
      <c r="M384" s="4"/>
    </row>
    <row r="385" spans="13:13" x14ac:dyDescent="0.25">
      <c r="M385" s="4"/>
    </row>
    <row r="387" spans="13:13" x14ac:dyDescent="0.25">
      <c r="M387" s="4"/>
    </row>
    <row r="390" spans="13:13" x14ac:dyDescent="0.25">
      <c r="M390" s="4"/>
    </row>
    <row r="392" spans="13:13" x14ac:dyDescent="0.25">
      <c r="M392" s="4"/>
    </row>
    <row r="402" spans="13:13" x14ac:dyDescent="0.25">
      <c r="M402" s="4"/>
    </row>
    <row r="423" ht="13.5" customHeight="1" x14ac:dyDescent="0.25"/>
    <row r="437" spans="13:13" x14ac:dyDescent="0.25">
      <c r="M437" s="4"/>
    </row>
    <row r="464" spans="13:13" x14ac:dyDescent="0.25">
      <c r="M464" s="4"/>
    </row>
    <row r="498" spans="13:13" x14ac:dyDescent="0.25">
      <c r="M498" s="4"/>
    </row>
    <row r="501" spans="13:13" x14ac:dyDescent="0.25">
      <c r="M501" s="4"/>
    </row>
    <row r="504" spans="13:13" x14ac:dyDescent="0.25">
      <c r="M504" s="4"/>
    </row>
    <row r="506" spans="13:13" x14ac:dyDescent="0.25">
      <c r="M506" s="4"/>
    </row>
    <row r="521" spans="13:13" x14ac:dyDescent="0.25">
      <c r="M521" s="4"/>
    </row>
    <row r="522" spans="13:13" x14ac:dyDescent="0.25">
      <c r="M522" s="4"/>
    </row>
    <row r="523" spans="13:13" x14ac:dyDescent="0.25">
      <c r="M523" s="4"/>
    </row>
    <row r="526" spans="13:13" x14ac:dyDescent="0.25">
      <c r="M526" s="4"/>
    </row>
    <row r="531" spans="13:13" ht="13.5" customHeight="1" x14ac:dyDescent="0.25">
      <c r="M531" s="4"/>
    </row>
    <row r="535" spans="13:13" x14ac:dyDescent="0.25">
      <c r="M535" s="4"/>
    </row>
    <row r="536" spans="13:13" x14ac:dyDescent="0.25">
      <c r="M536" s="4"/>
    </row>
    <row r="539" spans="13:13" x14ac:dyDescent="0.25">
      <c r="M539" s="4"/>
    </row>
    <row r="548" spans="13:13" x14ac:dyDescent="0.25">
      <c r="M548" s="4"/>
    </row>
    <row r="549" spans="13:13" x14ac:dyDescent="0.25">
      <c r="M549" s="4"/>
    </row>
    <row r="550" spans="13:13" x14ac:dyDescent="0.25">
      <c r="M550" s="4"/>
    </row>
    <row r="551" spans="13:13" x14ac:dyDescent="0.25">
      <c r="M551" s="4"/>
    </row>
    <row r="553" spans="13:13" x14ac:dyDescent="0.25">
      <c r="M553" s="4"/>
    </row>
    <row r="555" spans="13:13" x14ac:dyDescent="0.25">
      <c r="M555" s="4"/>
    </row>
    <row r="557" spans="13:13" x14ac:dyDescent="0.25">
      <c r="M557" s="4"/>
    </row>
    <row r="559" spans="13:13" x14ac:dyDescent="0.25">
      <c r="M559" s="4"/>
    </row>
    <row r="567" spans="13:13" x14ac:dyDescent="0.25">
      <c r="M567" s="4"/>
    </row>
    <row r="570" spans="13:13" x14ac:dyDescent="0.25">
      <c r="M570" s="4"/>
    </row>
    <row r="571" spans="13:13" x14ac:dyDescent="0.25">
      <c r="M571" s="4"/>
    </row>
    <row r="588" spans="13:13" x14ac:dyDescent="0.25">
      <c r="M588" s="4"/>
    </row>
    <row r="612" spans="13:13" x14ac:dyDescent="0.25">
      <c r="M612" s="4"/>
    </row>
    <row r="626" spans="13:13" x14ac:dyDescent="0.25">
      <c r="M626" s="4"/>
    </row>
    <row r="630" spans="13:13" x14ac:dyDescent="0.25">
      <c r="M630" s="4"/>
    </row>
    <row r="631" spans="13:13" x14ac:dyDescent="0.25">
      <c r="M631" s="4"/>
    </row>
    <row r="635" spans="13:13" x14ac:dyDescent="0.25">
      <c r="M635" s="4"/>
    </row>
    <row r="648" spans="13:13" x14ac:dyDescent="0.25">
      <c r="M648" s="4"/>
    </row>
    <row r="685" spans="13:13" x14ac:dyDescent="0.25">
      <c r="M685" s="4"/>
    </row>
    <row r="703" spans="13:13" x14ac:dyDescent="0.25">
      <c r="M703" s="4"/>
    </row>
    <row r="717" spans="13:13" x14ac:dyDescent="0.25">
      <c r="M717" s="4"/>
    </row>
    <row r="718" spans="13:13" x14ac:dyDescent="0.25">
      <c r="M718" s="4"/>
    </row>
    <row r="719" spans="13:13" x14ac:dyDescent="0.25">
      <c r="M719" s="4"/>
    </row>
    <row r="728" spans="13:13" x14ac:dyDescent="0.25">
      <c r="M728" s="4"/>
    </row>
    <row r="761" spans="13:13" x14ac:dyDescent="0.25">
      <c r="M761" s="4"/>
    </row>
    <row r="764" spans="13:13" x14ac:dyDescent="0.25">
      <c r="M764" s="4"/>
    </row>
    <row r="800" spans="13:13" x14ac:dyDescent="0.25">
      <c r="M800" s="4"/>
    </row>
    <row r="801" spans="13:13" x14ac:dyDescent="0.25">
      <c r="M801" s="4"/>
    </row>
    <row r="802" spans="13:13" x14ac:dyDescent="0.25">
      <c r="M802" s="4"/>
    </row>
    <row r="817" spans="13:13" x14ac:dyDescent="0.25">
      <c r="M817" s="4"/>
    </row>
    <row r="829" spans="13:13" x14ac:dyDescent="0.25">
      <c r="M829" s="4"/>
    </row>
    <row r="832" spans="13:13" x14ac:dyDescent="0.25">
      <c r="M832" s="4"/>
    </row>
    <row r="838" spans="13:13" x14ac:dyDescent="0.25">
      <c r="M838" s="4"/>
    </row>
    <row r="839" spans="13:13" x14ac:dyDescent="0.25">
      <c r="M839" s="4"/>
    </row>
    <row r="843" spans="13:13" x14ac:dyDescent="0.25">
      <c r="M843" s="4"/>
    </row>
    <row r="867" spans="13:13" x14ac:dyDescent="0.25">
      <c r="M867" s="4"/>
    </row>
    <row r="876" spans="13:13" x14ac:dyDescent="0.25">
      <c r="M876" s="4"/>
    </row>
    <row r="877" spans="13:13" x14ac:dyDescent="0.25">
      <c r="M877" s="4"/>
    </row>
    <row r="897" spans="13:13" x14ac:dyDescent="0.25">
      <c r="M897" s="4"/>
    </row>
    <row r="901" spans="13:13" x14ac:dyDescent="0.25">
      <c r="M901" s="4"/>
    </row>
    <row r="918" spans="13:13" x14ac:dyDescent="0.25">
      <c r="M918" s="4"/>
    </row>
    <row r="948" spans="13:13" x14ac:dyDescent="0.25">
      <c r="M948" s="4"/>
    </row>
    <row r="949" spans="13:13" x14ac:dyDescent="0.25">
      <c r="M949" s="4"/>
    </row>
    <row r="952" spans="13:13" x14ac:dyDescent="0.25">
      <c r="M952" s="4"/>
    </row>
    <row r="955" spans="13:13" x14ac:dyDescent="0.25">
      <c r="M955" s="4"/>
    </row>
    <row r="974" spans="13:13" x14ac:dyDescent="0.25">
      <c r="M974" s="4"/>
    </row>
    <row r="975" spans="13:13" x14ac:dyDescent="0.25">
      <c r="M975" s="4"/>
    </row>
    <row r="977" spans="13:13" x14ac:dyDescent="0.25">
      <c r="M977" s="4"/>
    </row>
    <row r="981" spans="13:13" x14ac:dyDescent="0.25">
      <c r="M981" s="4"/>
    </row>
    <row r="986" spans="13:13" x14ac:dyDescent="0.25">
      <c r="M986" s="4"/>
    </row>
    <row r="999" spans="13:13" x14ac:dyDescent="0.25">
      <c r="M999" s="4"/>
    </row>
    <row r="1024" spans="13:13" x14ac:dyDescent="0.25">
      <c r="M1024" s="4"/>
    </row>
    <row r="1033" spans="13:13" x14ac:dyDescent="0.25">
      <c r="M1033" s="4"/>
    </row>
    <row r="1046" spans="13:13" x14ac:dyDescent="0.25">
      <c r="M1046" s="4"/>
    </row>
    <row r="1052" spans="13:13" x14ac:dyDescent="0.25">
      <c r="M1052" s="4"/>
    </row>
    <row r="1114" spans="13:13" x14ac:dyDescent="0.25">
      <c r="M1114" s="4"/>
    </row>
    <row r="1115" spans="13:13" x14ac:dyDescent="0.25">
      <c r="M1115" s="4"/>
    </row>
    <row r="1137" spans="13:13" x14ac:dyDescent="0.25">
      <c r="M1137" s="4"/>
    </row>
    <row r="1149" spans="13:13" x14ac:dyDescent="0.25">
      <c r="M1149" s="4"/>
    </row>
    <row r="1159" spans="13:13" x14ac:dyDescent="0.25">
      <c r="M1159" s="4"/>
    </row>
    <row r="1174" spans="10:13" x14ac:dyDescent="0.25">
      <c r="M1174" s="4"/>
    </row>
    <row r="1178" spans="10:13" x14ac:dyDescent="0.25">
      <c r="J1178" s="29"/>
    </row>
    <row r="1181" spans="10:13" x14ac:dyDescent="0.25">
      <c r="M1181" s="4"/>
    </row>
    <row r="1190" spans="13:13" x14ac:dyDescent="0.25">
      <c r="M1190" s="4"/>
    </row>
    <row r="1192" spans="13:13" x14ac:dyDescent="0.25">
      <c r="M1192" s="4"/>
    </row>
    <row r="1194" spans="13:13" x14ac:dyDescent="0.25">
      <c r="M1194" s="4"/>
    </row>
    <row r="1220" spans="13:13" x14ac:dyDescent="0.25">
      <c r="M1220" s="4"/>
    </row>
    <row r="1242" spans="13:13" x14ac:dyDescent="0.25">
      <c r="M1242" s="4"/>
    </row>
    <row r="1243" spans="13:13" x14ac:dyDescent="0.25">
      <c r="M1243" s="4"/>
    </row>
    <row r="1255" spans="13:13" x14ac:dyDescent="0.25">
      <c r="M1255" s="4"/>
    </row>
    <row r="1263" spans="13:13" x14ac:dyDescent="0.25">
      <c r="M1263" s="4"/>
    </row>
    <row r="1265" spans="13:13" x14ac:dyDescent="0.25">
      <c r="M1265" s="4"/>
    </row>
    <row r="1268" spans="13:13" x14ac:dyDescent="0.25">
      <c r="M1268" s="4"/>
    </row>
    <row r="1272" spans="13:13" x14ac:dyDescent="0.25">
      <c r="M1272" s="4"/>
    </row>
    <row r="1274" spans="13:13" x14ac:dyDescent="0.25">
      <c r="M1274" s="4"/>
    </row>
    <row r="1281" spans="2:10" x14ac:dyDescent="0.25">
      <c r="J1281" s="22"/>
    </row>
    <row r="1289" spans="2:10" x14ac:dyDescent="0.25">
      <c r="B1289" s="44"/>
      <c r="C1289" s="44"/>
    </row>
  </sheetData>
  <autoFilter ref="A1:AB1289" xr:uid="{00000000-0009-0000-0000-000002000000}"/>
  <sortState xmlns:xlrd2="http://schemas.microsoft.com/office/spreadsheetml/2017/richdata2" ref="B2:Z1222">
    <sortCondition ref="B2:B1222"/>
    <sortCondition ref="C2:C1222"/>
  </sortState>
  <pageMargins left="0.45" right="0.45" top="0.75" bottom="0.5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Bedford</vt:lpstr>
      <vt:lpstr>Pearston</vt:lpstr>
      <vt:lpstr>Somerset East</vt:lpstr>
      <vt:lpstr>Bedford!Print_Area</vt:lpstr>
      <vt:lpstr>Pearston!Print_Area</vt:lpstr>
      <vt:lpstr>'Somerset East'!Print_Area</vt:lpstr>
      <vt:lpstr>Bedford!Print_Titles</vt:lpstr>
      <vt:lpstr>Pearston!Print_Titles</vt:lpstr>
      <vt:lpstr>'Somerset East'!Print_Titles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2021-04-29T07:56:53Z</dcterms:modified>
</cp:coreProperties>
</file>